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1" sheetId="4" r:id="rId4"/>
    <sheet name="ТС цены2" sheetId="5" r:id="rId5"/>
    <sheet name="ТС цены3" sheetId="6" r:id="rId6"/>
    <sheet name="ТС цены (2)" sheetId="7" r:id="rId7"/>
    <sheet name="ТС характеристики" sheetId="8" r:id="rId8"/>
    <sheet name="ТС инвестиции" sheetId="9" r:id="rId9"/>
    <sheet name="ТС доступ" sheetId="10" r:id="rId10"/>
    <sheet name="ТС показатели" sheetId="11" r:id="rId11"/>
    <sheet name="Ссылки на публикации" sheetId="12" r:id="rId12"/>
    <sheet name="Проверка" sheetId="13" r:id="rId13"/>
    <sheet name="REESTR_START" sheetId="14" state="veryHidden" r:id="rId14"/>
    <sheet name="REESTR_ORG" sheetId="15" state="veryHidden" r:id="rId15"/>
    <sheet name="REESTR_TEMP" sheetId="16" state="veryHidden" r:id="rId16"/>
    <sheet name="REESTR" sheetId="17" state="veryHidden" r:id="rId17"/>
    <sheet name="TEHSHEET" sheetId="18" state="veryHidden" r:id="rId18"/>
    <sheet name="tech" sheetId="19" state="veryHidden" r:id="rId19"/>
    <sheet name="modHyp" sheetId="20" state="veryHidden" r:id="rId20"/>
    <sheet name="modChange" sheetId="21" state="veryHidden" r:id="rId21"/>
    <sheet name="modButtonClick" sheetId="22" state="veryHidden" r:id="rId22"/>
    <sheet name="modSubsidiary" sheetId="23" state="veryHidden" r:id="rId23"/>
  </sheets>
  <externalReferences>
    <externalReference r:id="rId26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'REESTR'!$A$2:$C$140</definedName>
    <definedName name="LIST_ORG_WARM">'REESTR_ORG'!$A$2:$H$203</definedName>
    <definedName name="logical">'TEHSHEET'!$B$3:$B$4</definedName>
    <definedName name="mo">'Титульный'!$G$23</definedName>
    <definedName name="MO_LIST_10">'REESTR'!$B$43</definedName>
    <definedName name="MO_LIST_11">'REESTR'!$B$44:$B$45</definedName>
    <definedName name="MO_LIST_12">'REESTR'!$B$46:$B$49</definedName>
    <definedName name="MO_LIST_13">'REESTR'!$B$50:$B$51</definedName>
    <definedName name="MO_LIST_14">'REESTR'!$B$52:$B$58</definedName>
    <definedName name="MO_LIST_15">'REESTR'!$B$59:$B$65</definedName>
    <definedName name="MO_LIST_16">'REESTR'!$B$66:$B$69</definedName>
    <definedName name="MO_LIST_17">'REESTR'!$B$70:$B$71</definedName>
    <definedName name="MO_LIST_18">'REESTR'!$B$72:$B$73</definedName>
    <definedName name="MO_LIST_19">'REESTR'!$B$74:$B$75</definedName>
    <definedName name="MO_LIST_2">'REESTR'!$B$2:$B$4</definedName>
    <definedName name="MO_LIST_20">'REESTR'!$B$76:$B$79</definedName>
    <definedName name="MO_LIST_21">'REESTR'!$B$80:$B$85</definedName>
    <definedName name="MO_LIST_22">'REESTR'!$B$86:$B$88</definedName>
    <definedName name="MO_LIST_23">'REESTR'!$B$89:$B$101</definedName>
    <definedName name="MO_LIST_24">'REESTR'!$B$102:$B$107</definedName>
    <definedName name="MO_LIST_25">'REESTR'!$B$108:$B$115</definedName>
    <definedName name="MO_LIST_26">'REESTR'!$B$116:$B$118</definedName>
    <definedName name="MO_LIST_27">'REESTR'!$B$119:$B$129</definedName>
    <definedName name="MO_LIST_28">'REESTR'!$B$130:$B$132</definedName>
    <definedName name="MO_LIST_29">'REESTR'!$B$133:$B$134</definedName>
    <definedName name="MO_LIST_3">'REESTR'!$B$5:$B$16</definedName>
    <definedName name="MO_LIST_30">'REESTR'!$B$135:$B$138</definedName>
    <definedName name="MO_LIST_31">'REESTR'!$B$139:$B$140</definedName>
    <definedName name="MO_LIST_32">'REESTR'!$A$202:$A$217</definedName>
    <definedName name="MO_LIST_33">'REESTR'!$A$218:$A$221</definedName>
    <definedName name="MO_LIST_34">'REESTR'!$A$222:$A$231</definedName>
    <definedName name="MO_LIST_35">'REESTR'!$A$232:$A$240</definedName>
    <definedName name="MO_LIST_36">'REESTR'!$A$241:$A$254</definedName>
    <definedName name="MO_LIST_37">'REESTR'!$A$255:$A$262</definedName>
    <definedName name="MO_LIST_38">'REESTR'!$A$263:$A$272</definedName>
    <definedName name="MO_LIST_39">'REESTR'!$A$273:$A$280</definedName>
    <definedName name="MO_LIST_4">'REESTR'!$B$17:$B$23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'REESTR'!$B$24:$B$30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'REESTR'!$B$31:$B$39</definedName>
    <definedName name="MO_LIST_60">'REESTR'!$A$467:$A$476</definedName>
    <definedName name="MO_LIST_7">'REESTR'!$B$40</definedName>
    <definedName name="MO_LIST_8">'REESTR'!$B$41</definedName>
    <definedName name="MO_LIST_9">'REESTR'!$B$42</definedName>
    <definedName name="mo_zag">'Титульный'!$E$23</definedName>
    <definedName name="mr">'Титульный'!$G$22</definedName>
    <definedName name="MR_ADD" localSheetId="4">'ТС инвестиции'!#REF!</definedName>
    <definedName name="MR_ADD" localSheetId="5">'ТС инвестиции'!#REF!</definedName>
    <definedName name="MR_ADD">'ТС инвестиции'!#REF!</definedName>
    <definedName name="MR_LIST">'REESTR'!$D$2:$D$31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ESTR_TEMP">'REESTR_TEMP'!$A$2:$H$2</definedName>
    <definedName name="REGION">'TEHSHEET'!$A$1:$A$84</definedName>
    <definedName name="region_name">'Титульный'!$E$7</definedName>
    <definedName name="SCOPE_16_PRT" localSheetId="4">P1_SCOPE_16_PRT,P2_SCOPE_16_PRT</definedName>
    <definedName name="SCOPE_16_PRT" localSheetId="5">P1_SCOPE_16_PRT,P2_SCOPE_16_PRT</definedName>
    <definedName name="SCOPE_16_PRT">P1_SCOPE_16_PRT,P2_SCOPE_16_PRT</definedName>
    <definedName name="SCOPE_PER_PRT" localSheetId="4">P5_SCOPE_PER_PRT,P6_SCOPE_PER_PRT,P7_SCOPE_PER_PRT,P8_SCOPE_PER_PRT</definedName>
    <definedName name="SCOPE_PER_PRT" localSheetId="5">P5_SCOPE_PER_PRT,P6_SCOPE_PER_PRT,P7_SCOPE_PER_PRT,P8_SCOPE_PER_PRT</definedName>
    <definedName name="SCOPE_PER_PRT">P5_SCOPE_PER_PRT,P6_SCOPE_PER_PRT,P7_SCOPE_PER_PRT,P8_SCOPE_PER_PRT</definedName>
    <definedName name="SCOPE_SV_PRT" localSheetId="4">P1_SCOPE_SV_PRT,P2_SCOPE_SV_PRT,P3_SCOPE_SV_PRT</definedName>
    <definedName name="SCOPE_SV_PRT" localSheetId="5">P1_SCOPE_SV_PRT,P2_SCOPE_SV_PRT,P3_SCOPE_SV_PRT</definedName>
    <definedName name="SCOPE_SV_PRT">P1_SCOPE_SV_PRT,P2_SCOPE_SV_PRT,P3_SCOPE_SV_PRT</definedName>
    <definedName name="T2_DiapProt" localSheetId="4">P1_T2_DiapProt,P2_T2_DiapProt</definedName>
    <definedName name="T2_DiapProt" localSheetId="5">P1_T2_DiapProt,P2_T2_DiapProt</definedName>
    <definedName name="T2_DiapProt">P1_T2_DiapProt,P2_T2_DiapProt</definedName>
    <definedName name="T6_Protect" localSheetId="4">P1_T6_Protect,P2_T6_Protect</definedName>
    <definedName name="T6_Protect" localSheetId="5">P1_T6_Protect,P2_T6_Protect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<sst xmlns="http://schemas.openxmlformats.org/spreadsheetml/2006/main" count="2699" uniqueCount="1288">
  <si>
    <t>Ярское МУП "Тепловодоснабжение" МО "Ярский район"</t>
  </si>
  <si>
    <t>1825003406</t>
  </si>
  <si>
    <t>Удмуртская республика, г.Глазов, ул.Драгунова, д.13</t>
  </si>
  <si>
    <t>Веретенников Николай Данилович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</si>
  <si>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</si>
  <si>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</si>
  <si>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</si>
  <si>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</si>
  <si>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</si>
  <si>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</si>
  <si>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</si>
  <si>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</si>
  <si>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</si>
  <si>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</si>
  <si>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</si>
  <si>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</si>
  <si>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</si>
  <si>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</si>
  <si>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</si>
  <si>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</si>
  <si>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</si>
  <si>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</si>
  <si>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</si>
  <si>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</si>
  <si>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</si>
  <si>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</si>
  <si>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</si>
  <si>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</si>
  <si>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</si>
  <si>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</si>
  <si>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</si>
  <si>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</si>
  <si>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</si>
  <si>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</si>
  <si>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</si>
  <si>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</si>
  <si>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</si>
  <si>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</si>
  <si>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</si>
  <si>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</si>
  <si>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</si>
  <si>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</si>
  <si>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</si>
  <si>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</si>
  <si>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</si>
  <si>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</si>
  <si>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</si>
  <si>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</si>
  <si>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</si>
  <si>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</si>
  <si>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</si>
  <si>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</si>
  <si>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</si>
  <si>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</si>
  <si>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</si>
  <si>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</si>
  <si>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</si>
  <si>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</si>
  <si>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</si>
  <si>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</si>
  <si>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</si>
  <si>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</si>
  <si>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</si>
  <si>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</si>
  <si>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</si>
  <si>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</si>
  <si>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</si>
  <si>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</si>
  <si>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</si>
  <si>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</si>
  <si>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</si>
  <si>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</si>
  <si>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</si>
  <si>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</si>
  <si>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</si>
  <si>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</si>
  <si>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</si>
  <si>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</si>
  <si>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</si>
  <si>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</si>
  <si>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</si>
  <si>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</si>
  <si>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</si>
  <si>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</si>
  <si>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</si>
  <si>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</si>
  <si>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</si>
  <si>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</si>
  <si>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</si>
  <si>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</si>
  <si>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</si>
  <si>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</si>
  <si>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</si>
  <si>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</si>
  <si>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</si>
  <si>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</si>
  <si>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</si>
  <si>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</si>
  <si>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</si>
  <si>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</si>
  <si>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</si>
  <si>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</si>
  <si>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</si>
  <si>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</si>
  <si>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</si>
  <si>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</si>
  <si>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</si>
  <si>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</si>
  <si>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</si>
  <si>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</si>
  <si>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</si>
  <si>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</si>
  <si>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</si>
  <si>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</si>
  <si>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</si>
  <si>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</si>
  <si>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</si>
  <si>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</si>
  <si>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</si>
  <si>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</si>
  <si>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</si>
  <si>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</si>
  <si>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</si>
  <si>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</si>
  <si>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</si>
  <si>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</si>
  <si>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</si>
  <si>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</si>
  <si>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</si>
  <si>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</si>
  <si>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</si>
  <si>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</si>
  <si>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</si>
  <si>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</si>
  <si>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</si>
  <si>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</si>
  <si>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</si>
  <si>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</si>
  <si>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</si>
  <si>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</si>
  <si>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</si>
  <si>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</si>
  <si>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</si>
  <si>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</si>
  <si>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</si>
  <si>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</si>
  <si>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</si>
  <si>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</si>
  <si>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</si>
  <si>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</si>
  <si>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</si>
  <si>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</si>
  <si>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</si>
  <si>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</si>
  <si>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</si>
  <si>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</si>
  <si>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</si>
  <si>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</si>
  <si>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</si>
  <si>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</si>
  <si>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</si>
  <si>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</si>
  <si>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</si>
  <si>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</si>
  <si>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</si>
  <si>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</si>
  <si>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</si>
  <si>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</si>
  <si>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</si>
  <si>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</si>
  <si>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</si>
  <si>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</si>
  <si>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</si>
  <si>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</si>
  <si>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</si>
  <si>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</si>
  <si>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</si>
  <si>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</si>
  <si>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</si>
  <si>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</si>
  <si>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</si>
  <si>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</si>
  <si>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</si>
  <si>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</si>
  <si>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</si>
  <si>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</si>
  <si>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</si>
  <si>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</si>
  <si>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</si>
  <si>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</si>
  <si>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</si>
  <si>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</si>
  <si>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</si>
  <si>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</si>
  <si>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</si>
  <si>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</si>
  <si>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</si>
  <si>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</si>
  <si>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</si>
  <si>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</si>
  <si>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</si>
  <si>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</si>
  <si>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</si>
  <si>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</si>
  <si>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</si>
  <si>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</si>
  <si>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</si>
  <si>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</si>
  <si>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</si>
  <si>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</si>
  <si>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</si>
  <si>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</si>
  <si>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</si>
  <si>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</si>
  <si>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</si>
  <si>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</si>
  <si>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</si>
  <si>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</si>
  <si>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</si>
  <si>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</si>
  <si>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</si>
  <si>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</si>
  <si>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</si>
  <si>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</si>
  <si>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</si>
  <si>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</si>
  <si>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</si>
  <si>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</si>
  <si>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</si>
  <si>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</si>
  <si>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</si>
  <si>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</si>
  <si>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</si>
  <si>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</si>
  <si>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</si>
  <si>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</si>
  <si>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</si>
  <si>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</si>
  <si>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</si>
  <si>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</si>
  <si>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</si>
  <si>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</si>
  <si>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</si>
  <si>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</si>
  <si>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</si>
  <si>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</si>
  <si>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</si>
  <si>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</si>
  <si>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</si>
  <si>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</si>
  <si>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</si>
  <si>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</si>
  <si>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</si>
  <si>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</si>
  <si>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</si>
  <si>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</si>
  <si>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</si>
  <si>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</si>
  <si>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</si>
  <si>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</si>
  <si>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</si>
  <si>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</si>
  <si>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</si>
  <si>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</si>
  <si>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</si>
  <si>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</si>
  <si>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</si>
  <si>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</si>
  <si>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</si>
  <si>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</si>
  <si>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</si>
  <si>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</si>
  <si>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</si>
  <si>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</si>
  <si>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</si>
  <si>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</si>
  <si>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</si>
  <si>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</si>
  <si>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</si>
  <si>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</si>
  <si>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</si>
  <si>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</si>
  <si>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</si>
  <si>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</si>
  <si>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</si>
  <si>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</si>
  <si>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</si>
  <si>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</si>
  <si>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</si>
  <si>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</si>
  <si>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</si>
  <si>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</si>
  <si>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</si>
  <si>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</si>
  <si>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</si>
  <si>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</si>
  <si>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</si>
  <si>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</si>
  <si>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</si>
  <si>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</si>
  <si>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</si>
  <si>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</si>
  <si>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</si>
  <si>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</si>
  <si>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</si>
  <si>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</si>
  <si>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</si>
  <si>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</si>
  <si>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</si>
  <si>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</si>
  <si>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</si>
  <si>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</si>
  <si>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</si>
  <si>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</si>
  <si>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</si>
  <si>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</si>
  <si>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</si>
  <si>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</si>
  <si>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</si>
  <si>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</si>
  <si>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</si>
  <si>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</si>
  <si>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</si>
  <si>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</si>
  <si>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</si>
  <si>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</si>
  <si>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</si>
  <si>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</si>
  <si>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</si>
  <si>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</si>
  <si>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</si>
  <si>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</si>
  <si>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</si>
  <si>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</si>
  <si>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</si>
  <si>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</si>
  <si>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</si>
  <si>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</si>
  <si>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</si>
  <si>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</si>
  <si>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</si>
  <si>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</si>
  <si>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</si>
  <si>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</si>
  <si>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</si>
  <si>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</si>
  <si>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</si>
  <si>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</si>
  <si>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</si>
  <si>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</si>
  <si>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</si>
  <si>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</si>
  <si>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</si>
  <si>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</si>
  <si>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</si>
  <si>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</si>
  <si>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</si>
  <si>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</si>
  <si>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</si>
  <si>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</si>
  <si>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</si>
  <si>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</si>
  <si>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</si>
  <si>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</si>
  <si>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</si>
  <si>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</si>
  <si>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</si>
  <si>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</si>
  <si>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</si>
  <si>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</si>
  <si>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</si>
  <si>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</si>
  <si>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</si>
  <si>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</si>
  <si>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</si>
  <si>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</si>
  <si>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</si>
  <si>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</si>
  <si>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</si>
  <si>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</si>
  <si>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</si>
  <si>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</si>
  <si>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</si>
  <si>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</si>
  <si>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</si>
  <si>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</si>
  <si>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</si>
  <si>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</si>
  <si>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</si>
  <si>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</si>
  <si>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</si>
  <si>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</si>
  <si>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</si>
  <si>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</si>
  <si>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</si>
  <si>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</si>
  <si>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</si>
  <si>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</si>
  <si>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</si>
  <si>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</si>
  <si>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</si>
  <si>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</si>
  <si>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</si>
  <si>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</si>
  <si>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</si>
  <si>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</si>
  <si>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</si>
  <si>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</si>
  <si>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</si>
  <si>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</si>
  <si>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</si>
  <si>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</si>
  <si>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</si>
  <si>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</si>
  <si>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</si>
  <si>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</si>
  <si>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</si>
  <si>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</si>
  <si>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</si>
  <si>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</si>
  <si>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</si>
  <si>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</si>
  <si>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</si>
  <si>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</si>
  <si>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</si>
  <si>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</si>
  <si>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</si>
  <si>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</si>
  <si>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</si>
  <si>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</si>
  <si>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</si>
  <si>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</si>
  <si>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</si>
  <si>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</si>
  <si>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</si>
  <si>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</si>
  <si>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</si>
  <si>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</si>
  <si>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</si>
  <si>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</si>
  <si>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</si>
  <si>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</si>
  <si>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</si>
  <si>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</si>
  <si>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</si>
  <si>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</si>
  <si>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</si>
  <si>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</si>
  <si>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</si>
  <si>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</si>
  <si>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</si>
  <si>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</si>
  <si>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</si>
  <si>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</si>
  <si>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</si>
  <si>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</si>
  <si>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</si>
  <si>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</si>
  <si>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</si>
  <si>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</si>
  <si>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</si>
  <si>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</si>
  <si>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</si>
  <si>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</si>
  <si>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</si>
  <si>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</si>
  <si>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</si>
  <si>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</si>
  <si>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</si>
  <si>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</si>
  <si>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</si>
  <si>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</si>
  <si>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</si>
  <si>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</si>
  <si>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</si>
  <si>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</si>
  <si>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</si>
  <si>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</si>
  <si>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</si>
  <si>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</si>
  <si>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</si>
  <si>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</si>
  <si>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</si>
  <si>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</si>
  <si>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</si>
  <si>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</si>
  <si>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</si>
  <si>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</si>
  <si>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</si>
  <si>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</si>
  <si>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</si>
  <si>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</si>
  <si>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</si>
  <si>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</si>
  <si>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</si>
  <si>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</si>
  <si>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</si>
  <si>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</si>
  <si>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</si>
  <si>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Алнашский муниципальный район</t>
  </si>
  <si>
    <t>94602000</t>
  </si>
  <si>
    <t>Алнашское</t>
  </si>
  <si>
    <t>180101001</t>
  </si>
  <si>
    <t>Асановское</t>
  </si>
  <si>
    <t>94602430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</si>
  <si>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</si>
  <si>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</si>
  <si>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</si>
  <si>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</si>
  <si>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</si>
  <si>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</si>
  <si>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</si>
  <si>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</si>
  <si>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</si>
  <si>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</si>
  <si>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</si>
  <si>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</si>
  <si>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</si>
  <si>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</si>
  <si>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</si>
  <si>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</si>
  <si>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</si>
  <si>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</si>
  <si>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</si>
  <si>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</si>
  <si>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</si>
  <si>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</si>
  <si>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</si>
  <si>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</si>
  <si>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</si>
  <si>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</si>
  <si>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</si>
  <si>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</si>
  <si>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</si>
  <si>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</si>
  <si>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</si>
  <si>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</si>
  <si>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</si>
  <si>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</si>
  <si>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</si>
  <si>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</si>
  <si>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</si>
  <si>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</si>
  <si>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Воткинский муниципальный район</t>
  </si>
  <si>
    <t>94608000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</si>
  <si>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</si>
  <si>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</si>
  <si>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</si>
  <si>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</si>
  <si>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</si>
  <si>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</si>
  <si>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</si>
  <si>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</si>
  <si>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</si>
  <si>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</si>
  <si>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</si>
  <si>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</si>
  <si>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</si>
  <si>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</si>
  <si>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</si>
  <si>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</si>
  <si>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</si>
  <si>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</si>
  <si>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</si>
  <si>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</si>
  <si>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</si>
  <si>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</si>
  <si>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</si>
  <si>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</si>
  <si>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</si>
  <si>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</si>
  <si>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</si>
  <si>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</si>
  <si>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</si>
  <si>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</si>
  <si>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</si>
  <si>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</si>
  <si>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</si>
  <si>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</si>
  <si>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</si>
  <si>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</si>
  <si>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</si>
  <si>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</si>
  <si>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94640000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</si>
  <si>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</si>
  <si>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</si>
  <si>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</si>
  <si>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</si>
  <si>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</si>
  <si>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</si>
  <si>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</si>
  <si>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</si>
  <si>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</si>
  <si>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Дебесский муниципальный район</t>
  </si>
  <si>
    <t>94614000</t>
  </si>
  <si>
    <t>Дебесское</t>
  </si>
  <si>
    <t>94614415</t>
  </si>
  <si>
    <t>Завьяловский муниципальный район</t>
  </si>
  <si>
    <t>94616000</t>
  </si>
  <si>
    <t>Вараксинское</t>
  </si>
  <si>
    <t>94616407</t>
  </si>
  <si>
    <t>Завьяловское</t>
  </si>
  <si>
    <t>94616415</t>
  </si>
  <si>
    <t>Италмасовское</t>
  </si>
  <si>
    <t>94616417</t>
  </si>
  <si>
    <t>Кияикское</t>
  </si>
  <si>
    <t>94616428</t>
  </si>
  <si>
    <t>Хохряковское</t>
  </si>
  <si>
    <t>94616447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</si>
  <si>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</si>
  <si>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</si>
  <si>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</si>
  <si>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</si>
  <si>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</si>
  <si>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</si>
  <si>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</si>
  <si>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</si>
  <si>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</si>
  <si>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</si>
  <si>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</si>
  <si>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</si>
  <si>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</si>
  <si>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</si>
  <si>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</si>
  <si>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</si>
  <si>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Камбарский муниципальный район</t>
  </si>
  <si>
    <t>94620000</t>
  </si>
  <si>
    <t>Борковское</t>
  </si>
  <si>
    <t>94620408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</si>
  <si>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</si>
  <si>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</si>
  <si>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</si>
  <si>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</si>
  <si>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</si>
  <si>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</si>
  <si>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</si>
  <si>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</si>
  <si>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</si>
  <si>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</si>
  <si>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</si>
  <si>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</si>
  <si>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Кизнерский муниципальный район</t>
  </si>
  <si>
    <t>94626000</t>
  </si>
  <si>
    <t>Кизнерское</t>
  </si>
  <si>
    <t>94626435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</si>
  <si>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</si>
  <si>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</si>
  <si>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</si>
  <si>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</si>
  <si>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</si>
  <si>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</si>
  <si>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</si>
  <si>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</si>
  <si>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</si>
  <si>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</si>
  <si>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</si>
  <si>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</si>
  <si>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</si>
  <si>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</si>
  <si>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</si>
  <si>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</si>
  <si>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</si>
  <si>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</si>
  <si>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</si>
  <si>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</si>
  <si>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</si>
  <si>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</si>
  <si>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</si>
  <si>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</si>
  <si>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</si>
  <si>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</si>
  <si>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</si>
  <si>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</si>
  <si>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</si>
  <si>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</si>
  <si>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</si>
  <si>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</si>
  <si>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</si>
  <si>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</si>
  <si>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</si>
  <si>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</si>
  <si>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</si>
  <si>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</si>
  <si>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</si>
  <si>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</si>
  <si>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</si>
  <si>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</si>
  <si>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</si>
  <si>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</si>
  <si>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</si>
  <si>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</si>
  <si>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</si>
  <si>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</si>
  <si>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</si>
  <si>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</si>
  <si>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</si>
  <si>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</si>
  <si>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Сарапульский муниципальный район</t>
  </si>
  <si>
    <t>94637000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</si>
  <si>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</si>
  <si>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</si>
  <si>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</si>
  <si>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</si>
  <si>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</si>
  <si>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</si>
  <si>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</si>
  <si>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</si>
  <si>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</si>
  <si>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</si>
  <si>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</si>
  <si>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</si>
  <si>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</si>
  <si>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</si>
  <si>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</si>
  <si>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94693420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</si>
  <si>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</si>
  <si>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</si>
  <si>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</si>
  <si>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</si>
  <si>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</si>
  <si>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</si>
  <si>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</si>
  <si>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</si>
  <si>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</si>
  <si>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</si>
  <si>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</si>
  <si>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</si>
  <si>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</si>
  <si>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</si>
  <si>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</si>
  <si>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</si>
  <si>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</si>
  <si>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</si>
  <si>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</si>
  <si>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</si>
  <si>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</si>
  <si>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</si>
  <si>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</si>
  <si>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</si>
  <si>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</si>
  <si>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</si>
  <si>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</si>
  <si>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</si>
  <si>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</si>
  <si>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</si>
  <si>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</si>
  <si>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</si>
  <si>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</si>
  <si>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</si>
  <si>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</si>
  <si>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</si>
  <si>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</si>
  <si>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</si>
  <si>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</si>
  <si>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</si>
  <si>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</si>
  <si>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</si>
  <si>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</si>
  <si>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</si>
  <si>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Юкаменский муниципальный район</t>
  </si>
  <si>
    <t>94648000</t>
  </si>
  <si>
    <t>Юкаменское</t>
  </si>
  <si>
    <t>94648477</t>
  </si>
  <si>
    <t>Якшур-Бодьинский муниципальный район</t>
  </si>
  <si>
    <t>94650000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</si>
  <si>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</si>
  <si>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</si>
  <si>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</si>
  <si>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</si>
  <si>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</si>
  <si>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</si>
  <si>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</si>
  <si>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</si>
  <si>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</si>
  <si>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</si>
  <si>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</si>
  <si>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</si>
  <si>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</si>
  <si>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</si>
  <si>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</si>
  <si>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</si>
  <si>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</si>
  <si>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</si>
  <si>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</si>
  <si>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</si>
  <si>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</si>
  <si>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</si>
  <si>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</si>
  <si>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</si>
  <si>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</si>
  <si>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</si>
  <si>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</si>
  <si>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</si>
  <si>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</si>
  <si>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</si>
  <si>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</si>
  <si>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</si>
  <si>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</si>
  <si>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</si>
  <si>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</si>
  <si>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</si>
  <si>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</si>
  <si>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</si>
  <si>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</si>
  <si>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</si>
  <si>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</si>
  <si>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</si>
  <si>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</si>
  <si>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</si>
  <si>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</si>
  <si>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Год</t>
  </si>
  <si>
    <t>МУП "Теплосервис"</t>
  </si>
  <si>
    <t>1839000074</t>
  </si>
  <si>
    <t>183901001</t>
  </si>
  <si>
    <t>"Санаторий Варзи-Ятчи"</t>
  </si>
  <si>
    <t>1801000290</t>
  </si>
  <si>
    <t>"Тепловик"</t>
  </si>
  <si>
    <t>1801000117</t>
  </si>
  <si>
    <t>ФГОУ СПО "Асановский аграрно-технический техникум"</t>
  </si>
  <si>
    <t>1801000501</t>
  </si>
  <si>
    <t>МУП "Андрейшурское ЖКХ" МО "Балезинский район"</t>
  </si>
  <si>
    <t>1802003008</t>
  </si>
  <si>
    <t>180201001</t>
  </si>
  <si>
    <t>"БЗСМ"</t>
  </si>
  <si>
    <t>1802004587</t>
  </si>
  <si>
    <t>"Балезинское РТП"</t>
  </si>
  <si>
    <t>1802000889</t>
  </si>
  <si>
    <t>МУП ЖКХ "Энергетик"</t>
  </si>
  <si>
    <t>1802000800</t>
  </si>
  <si>
    <t>ООО "Балезинский деревообрабатывающий комбинат"</t>
  </si>
  <si>
    <t>1837003023</t>
  </si>
  <si>
    <t>183700302</t>
  </si>
  <si>
    <t>ИП Вахрушев П.С.</t>
  </si>
  <si>
    <t>180200738582</t>
  </si>
  <si>
    <t>000000000</t>
  </si>
  <si>
    <t>СПК "Колхоз имени Мичурина"</t>
  </si>
  <si>
    <t>1802001829</t>
  </si>
  <si>
    <t>СПК "Сергинский"</t>
  </si>
  <si>
    <t>1802001219</t>
  </si>
  <si>
    <t>в/ч 29522</t>
  </si>
  <si>
    <t>4003007210</t>
  </si>
  <si>
    <t>400301001</t>
  </si>
  <si>
    <t>ООО "Вавожское ЖКХ"</t>
  </si>
  <si>
    <t>1803000384</t>
  </si>
  <si>
    <t>180301001</t>
  </si>
  <si>
    <t>СХПК "Колос"</t>
  </si>
  <si>
    <t>1803002222</t>
  </si>
  <si>
    <t>МУП ЖКХ Вавожского "Какмож"</t>
  </si>
  <si>
    <t>1803902287</t>
  </si>
  <si>
    <t>МУП ЖКХ "Коммунальщик"</t>
  </si>
  <si>
    <t>1804008347</t>
  </si>
  <si>
    <t>180401001</t>
  </si>
  <si>
    <t>ООО "ЖКХ Энергия"</t>
  </si>
  <si>
    <t>1804009319</t>
  </si>
  <si>
    <t>ГОУ НПО "Профессиональное училище №14"</t>
  </si>
  <si>
    <t>1804004712</t>
  </si>
  <si>
    <t>ООО "РС-Сервис"</t>
  </si>
  <si>
    <t>1804009118</t>
  </si>
  <si>
    <t>ОАО "Камский завод ЖБИиК"</t>
  </si>
  <si>
    <t>1804000806</t>
  </si>
  <si>
    <t>ООО "Прометей"</t>
  </si>
  <si>
    <t>1804009380</t>
  </si>
  <si>
    <t>ООО "СТВ-Сервис"</t>
  </si>
  <si>
    <t>1805182274</t>
  </si>
  <si>
    <t>180501001</t>
  </si>
  <si>
    <t>ООО "Свет"</t>
  </si>
  <si>
    <t>1837004796</t>
  </si>
  <si>
    <t>183701001</t>
  </si>
  <si>
    <t>ООО "Октябрьский"</t>
  </si>
  <si>
    <t>1805009495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</si>
  <si>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</si>
  <si>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</si>
  <si>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</si>
  <si>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</si>
  <si>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</si>
  <si>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</si>
  <si>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</si>
  <si>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"Воткинскмолоко"</t>
  </si>
  <si>
    <t>1828003059</t>
  </si>
  <si>
    <t>182801001</t>
  </si>
  <si>
    <t>"Жилищно-коммунальный сервис"</t>
  </si>
  <si>
    <t>1804009020</t>
  </si>
  <si>
    <t>"Коммунальные тепловые сети"</t>
  </si>
  <si>
    <t>1828007350</t>
  </si>
  <si>
    <t>"Прикамский эколого-технологический комплекс"</t>
  </si>
  <si>
    <t>1828010578</t>
  </si>
  <si>
    <t>"Управление механизации и автотранспорта № 617"</t>
  </si>
  <si>
    <t>1834021666</t>
  </si>
  <si>
    <t>182831002</t>
  </si>
  <si>
    <t>Воткинский филиал ОАО "Удмуртавтотранс"</t>
  </si>
  <si>
    <t>1835076756</t>
  </si>
  <si>
    <t>182843001</t>
  </si>
  <si>
    <t>ОАО "Воткинский завод"</t>
  </si>
  <si>
    <t>1828020110</t>
  </si>
  <si>
    <t>183650001</t>
  </si>
  <si>
    <t>ООО "Феникс"</t>
  </si>
  <si>
    <t>1804009372</t>
  </si>
  <si>
    <t>РУНО Администрации МО "Воткинский район"</t>
  </si>
  <si>
    <t>1804005106</t>
  </si>
  <si>
    <t>"Глазов-молоко"</t>
  </si>
  <si>
    <t>1829003580</t>
  </si>
  <si>
    <t>182901001</t>
  </si>
  <si>
    <t>"Глазовские теплосети"</t>
  </si>
  <si>
    <t>1829012970</t>
  </si>
  <si>
    <t>"Птицефабрика "Глазовская"</t>
  </si>
  <si>
    <t>1829006905</t>
  </si>
  <si>
    <t>"Реммаш"</t>
  </si>
  <si>
    <t>1805001016</t>
  </si>
  <si>
    <t>"Удмуртский завод строительных материалов"</t>
  </si>
  <si>
    <t>1829005860</t>
  </si>
  <si>
    <t>667201001</t>
  </si>
  <si>
    <t>"Чепецкий механический завод"</t>
  </si>
  <si>
    <t>1829008035</t>
  </si>
  <si>
    <t>ГУДП УР "Глазовское"</t>
  </si>
  <si>
    <t>1805003084</t>
  </si>
  <si>
    <t>Глазовский завод "Химмаш"</t>
  </si>
  <si>
    <t>1829007218</t>
  </si>
  <si>
    <t>ОАО "Глазовский домостстрой"</t>
  </si>
  <si>
    <t>1837003383</t>
  </si>
  <si>
    <t>ОАО "Удмуртская птицефабрика"</t>
  </si>
  <si>
    <t>1829004249</t>
  </si>
  <si>
    <t>ООО "Жилкомсервис"</t>
  </si>
  <si>
    <t>1805001111</t>
  </si>
  <si>
    <t>ООО "ПЖКК "Забота"</t>
  </si>
  <si>
    <t>1805004401</t>
  </si>
  <si>
    <t>"Горкоммунтеплосеть"</t>
  </si>
  <si>
    <t>1826000550</t>
  </si>
  <si>
    <t>183501001</t>
  </si>
  <si>
    <t>"Декоративные цветочные культуры"</t>
  </si>
  <si>
    <t>1826000454</t>
  </si>
  <si>
    <t>183301001</t>
  </si>
  <si>
    <t>"ИПОПАТ"</t>
  </si>
  <si>
    <t>1833046700</t>
  </si>
  <si>
    <t>"Ижавиа"</t>
  </si>
  <si>
    <t>1808204247</t>
  </si>
  <si>
    <t>180801001</t>
  </si>
  <si>
    <t>"Ижевский завод керамических материалов"</t>
  </si>
  <si>
    <t>1832009448</t>
  </si>
  <si>
    <t>183201001</t>
  </si>
  <si>
    <t>"Ижевский завод пластмасс"</t>
  </si>
  <si>
    <t>1834100029</t>
  </si>
  <si>
    <t>183401001</t>
  </si>
  <si>
    <t>"Ижевский столярный завод"</t>
  </si>
  <si>
    <t>1831099569</t>
  </si>
  <si>
    <t>183101001</t>
  </si>
  <si>
    <t>"Ижнефтемаш"</t>
  </si>
  <si>
    <t>1835012826</t>
  </si>
  <si>
    <t>"Ижэнергоприбор"</t>
  </si>
  <si>
    <t>1834020863</t>
  </si>
  <si>
    <t>"ТПО ЖКХ Удмуртской Республики"</t>
  </si>
  <si>
    <t>1831010200</t>
  </si>
  <si>
    <t>"УПП № 8" ФГУП "УССТ № 8 при Спецстрое России"</t>
  </si>
  <si>
    <t>1835038790</t>
  </si>
  <si>
    <t>183502009</t>
  </si>
  <si>
    <t>"УСР - 602"</t>
  </si>
  <si>
    <t>1834023529</t>
  </si>
  <si>
    <t>"Управление строймеханизации"</t>
  </si>
  <si>
    <t>1832009293</t>
  </si>
  <si>
    <t>"Уралсервис"</t>
  </si>
  <si>
    <t>1841012246</t>
  </si>
  <si>
    <t>184101001</t>
  </si>
  <si>
    <t>"Центральная база производственного обслуживания"</t>
  </si>
  <si>
    <t>1832039795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</si>
  <si>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</si>
  <si>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</si>
  <si>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</si>
  <si>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</si>
  <si>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</si>
  <si>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ДООО "ИРЗ-Энерго"</t>
  </si>
  <si>
    <t>1833027591</t>
  </si>
  <si>
    <t>ЗАО "Ижевский опытно-механический завод"</t>
  </si>
  <si>
    <t>1832028112</t>
  </si>
  <si>
    <t>ИП Хосейни Саийед Джавад Миртаги</t>
  </si>
  <si>
    <t>183500134481</t>
  </si>
  <si>
    <t>МУП г. Ижевска "Ижводоканал"</t>
  </si>
  <si>
    <t>1826000408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</si>
  <si>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</si>
  <si>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</si>
  <si>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</si>
  <si>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</si>
  <si>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</si>
  <si>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</si>
  <si>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</si>
  <si>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</si>
  <si>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</si>
  <si>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</si>
  <si>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</si>
  <si>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</si>
  <si>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"ИЭМЗ "Купол"</t>
  </si>
  <si>
    <t>1831083343</t>
  </si>
  <si>
    <t>ОАО "Ижмашэнерго"</t>
  </si>
  <si>
    <t>1832021974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</si>
  <si>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</si>
  <si>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</si>
  <si>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</si>
  <si>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</si>
  <si>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</si>
  <si>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</si>
  <si>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</si>
  <si>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</si>
  <si>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ООО "Автокотельная"</t>
  </si>
  <si>
    <t>7718808870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</si>
  <si>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</si>
  <si>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</si>
  <si>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</si>
  <si>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</si>
  <si>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"Мечел-Энерго"</t>
  </si>
  <si>
    <t>7722245108</t>
  </si>
  <si>
    <t>183232001</t>
  </si>
  <si>
    <t>ООО "Регионресурсы"</t>
  </si>
  <si>
    <t>1831109270</t>
  </si>
  <si>
    <t>ООО "СельхозАвтоЗапчасть"</t>
  </si>
  <si>
    <t>1835069830</t>
  </si>
  <si>
    <t>ООО "Т.Э.М.П."</t>
  </si>
  <si>
    <t>1835087412</t>
  </si>
  <si>
    <t>ООО "Теплоэнергия"</t>
  </si>
  <si>
    <t>1834042560</t>
  </si>
  <si>
    <t>ООО "Удмуртские коммунальные системы"</t>
  </si>
  <si>
    <t>1833037470</t>
  </si>
  <si>
    <t>ООО "Удмуртэнергонефть"</t>
  </si>
  <si>
    <t>1834028862</t>
  </si>
  <si>
    <t>ООО "Энергетическая компания "Строим Вместе"</t>
  </si>
  <si>
    <t>1832027239</t>
  </si>
  <si>
    <t>Торфопредприятие "Сокол" ОАО "Удмуртторф"</t>
  </si>
  <si>
    <t>1836000012</t>
  </si>
  <si>
    <t>180802001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</si>
  <si>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</si>
  <si>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</si>
  <si>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</si>
  <si>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</si>
  <si>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</si>
  <si>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</si>
  <si>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г. Ижевска "Ижевский коммунальный транспорт"</t>
  </si>
  <si>
    <t>1835012030</t>
  </si>
  <si>
    <t>филиал "Жилищно-коммунальное управление № 813"</t>
  </si>
  <si>
    <t>183502007</t>
  </si>
  <si>
    <t>филиал "ЗЯБ №8" ФГУП "УССТ № 8 при Спецстрое России"</t>
  </si>
  <si>
    <t>183502010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</si>
  <si>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</si>
  <si>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</si>
  <si>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</si>
  <si>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</si>
  <si>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</si>
  <si>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ГУДП УР "Сарапульское"</t>
  </si>
  <si>
    <t>1818003927</t>
  </si>
  <si>
    <t>181801001</t>
  </si>
  <si>
    <t>ООО "Теплосфера"</t>
  </si>
  <si>
    <t>1834034810</t>
  </si>
  <si>
    <t>ООО "Хлебозавод №2"</t>
  </si>
  <si>
    <t>5920034393</t>
  </si>
  <si>
    <t>592001001</t>
  </si>
  <si>
    <t>"Можгинский лесокомбинат"</t>
  </si>
  <si>
    <t>1830000030</t>
  </si>
  <si>
    <t>183001001</t>
  </si>
  <si>
    <t>"Свет"</t>
  </si>
  <si>
    <t>1830000094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</si>
  <si>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</si>
  <si>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</si>
  <si>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</si>
  <si>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</si>
  <si>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</si>
  <si>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</si>
  <si>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</si>
  <si>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</si>
  <si>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"Коммунэнерго"</t>
  </si>
  <si>
    <t>1838001935</t>
  </si>
  <si>
    <t>183801001</t>
  </si>
  <si>
    <t>"Кристалл"</t>
  </si>
  <si>
    <t>1827018334</t>
  </si>
  <si>
    <t>182701001</t>
  </si>
  <si>
    <t>"Сарапултеплоэнерго"</t>
  </si>
  <si>
    <t>1827019419</t>
  </si>
  <si>
    <t>"Сарапульская птицефабрика"</t>
  </si>
  <si>
    <t>1827016785</t>
  </si>
  <si>
    <t>"Сарапульская швейная фабрика"</t>
  </si>
  <si>
    <t>1831094257</t>
  </si>
  <si>
    <t>"Сарапульское учебно-производственное предприятие "Радиотехника" Всероссийского общества слепых"</t>
  </si>
  <si>
    <t>1827006995</t>
  </si>
  <si>
    <t>ГОУ НПО "Лицей № 26"</t>
  </si>
  <si>
    <t>1827009160</t>
  </si>
  <si>
    <t>ЗАО "Сарапульская ТЭЦ-3"</t>
  </si>
  <si>
    <t>4345261699</t>
  </si>
  <si>
    <t>434501001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</si>
  <si>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</si>
  <si>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</si>
  <si>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</si>
  <si>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</si>
  <si>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"Контакт"</t>
  </si>
  <si>
    <t>1838001220</t>
  </si>
  <si>
    <t>193801001</t>
  </si>
  <si>
    <t>ООО "Сарабелла-инвест"</t>
  </si>
  <si>
    <t>1832075225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</si>
  <si>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</si>
  <si>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</si>
  <si>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</si>
  <si>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</si>
  <si>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ФГКЭУ "Сарапульская квартирно-эксплуатационная часть района"</t>
  </si>
  <si>
    <t>1827000094</t>
  </si>
  <si>
    <t>Город Северобайкальск</t>
  </si>
  <si>
    <t>81720000</t>
  </si>
  <si>
    <t>Восточно-Сибирская дирекция по энергообеспечению - структурное подразделение Трансэнерго - филиала ОАО "РЖД"</t>
  </si>
  <si>
    <t>997650001</t>
  </si>
  <si>
    <t>МУП "Жилкоммунсервис"</t>
  </si>
  <si>
    <t>1806006296</t>
  </si>
  <si>
    <t>180601001</t>
  </si>
  <si>
    <t>"Теплосети"</t>
  </si>
  <si>
    <t>1807901982</t>
  </si>
  <si>
    <t>180701001</t>
  </si>
  <si>
    <t>ОАО "Птицефабрика "Вараксино"</t>
  </si>
  <si>
    <t>1808204624</t>
  </si>
  <si>
    <t>ООО "КЭП "Ремиком"</t>
  </si>
  <si>
    <t>1808208410</t>
  </si>
  <si>
    <t>ООО "Бытовик"</t>
  </si>
  <si>
    <t>1808204984</t>
  </si>
  <si>
    <t>ООО "Торговый дом Завьяловский"</t>
  </si>
  <si>
    <t>1808203959</t>
  </si>
  <si>
    <t>ОАО "Восточный"</t>
  </si>
  <si>
    <t>1808203162</t>
  </si>
  <si>
    <t>ООО ПКФ "СпецЖилСтрой"</t>
  </si>
  <si>
    <t>1808205378</t>
  </si>
  <si>
    <t>МУП "Управление ЖКХ, строительства и благоустройства"</t>
  </si>
  <si>
    <t>1808209044</t>
  </si>
  <si>
    <t>ООО "Управление капитального строительства"</t>
  </si>
  <si>
    <t>1841010792</t>
  </si>
  <si>
    <t>"Ижевская птицефабрика"</t>
  </si>
  <si>
    <t>1808204600</t>
  </si>
  <si>
    <t>ГУЗ "Третья республиканская психиатрическая больница"</t>
  </si>
  <si>
    <t>1808700301</t>
  </si>
  <si>
    <t>ОАО "Люкшудьинский леспромхоз"</t>
  </si>
  <si>
    <t>1841000106</t>
  </si>
  <si>
    <t>ФБУ ИК-7 УФСИН России</t>
  </si>
  <si>
    <t>1808400763</t>
  </si>
  <si>
    <t>ОАО "Факел"</t>
  </si>
  <si>
    <t>1809003575</t>
  </si>
  <si>
    <t>180901001</t>
  </si>
  <si>
    <t>ООО "Игринская энергетическая компания"</t>
  </si>
  <si>
    <t>1809005572</t>
  </si>
  <si>
    <t>СПК "Чутырский"</t>
  </si>
  <si>
    <t>1809000052</t>
  </si>
  <si>
    <t>войсковая часть 93233 Минобороны РФ</t>
  </si>
  <si>
    <t>1809005036</t>
  </si>
  <si>
    <t>ФГУ комбинат "Горизонт"</t>
  </si>
  <si>
    <t>1810001452</t>
  </si>
  <si>
    <t>181001001</t>
  </si>
  <si>
    <t>МП Камбарского района "Тепловые сети"</t>
  </si>
  <si>
    <t>1838008105</t>
  </si>
  <si>
    <t>МУП ЖКХ Камбарского района</t>
  </si>
  <si>
    <t>1810003386</t>
  </si>
  <si>
    <t>"Теплогазсервис"</t>
  </si>
  <si>
    <t>1838001886</t>
  </si>
  <si>
    <t>МУП "Камбарского района "Энергия"</t>
  </si>
  <si>
    <t>1838002400</t>
  </si>
  <si>
    <t>ООО "ТеплоТерм"</t>
  </si>
  <si>
    <t>1838003749</t>
  </si>
  <si>
    <t>"Каракулино-молоко"</t>
  </si>
  <si>
    <t>1811004142</t>
  </si>
  <si>
    <t>181101001</t>
  </si>
  <si>
    <t>ООО "Теплосети ЮГ"</t>
  </si>
  <si>
    <t>1838002897</t>
  </si>
  <si>
    <t>ООО "Кезское предприятие коммунального хозяйства</t>
  </si>
  <si>
    <t>1809007883</t>
  </si>
  <si>
    <t>Кезское МУПП КХ</t>
  </si>
  <si>
    <t>1812001112</t>
  </si>
  <si>
    <t>181201001</t>
  </si>
  <si>
    <t>ООО "Фабрика мебели"</t>
  </si>
  <si>
    <t>1809006978</t>
  </si>
  <si>
    <t>Войсковая часть 55498 Министерства обороны РФ</t>
  </si>
  <si>
    <t>1813002084</t>
  </si>
  <si>
    <t>181301001</t>
  </si>
  <si>
    <t>ГОУ "Кизнерский детский дом"</t>
  </si>
  <si>
    <t>1813000993</t>
  </si>
  <si>
    <t>МУП "Коммунальные системы Кизнерского района"</t>
  </si>
  <si>
    <t>1839000500</t>
  </si>
  <si>
    <t>Первомайское МУПП "Коммун-сервис"</t>
  </si>
  <si>
    <t>1814000040</t>
  </si>
  <si>
    <t>181401001</t>
  </si>
  <si>
    <t>ООО "Подгорновский ЖКС"</t>
  </si>
  <si>
    <t>1838004598</t>
  </si>
  <si>
    <t>ООО "Энергия"</t>
  </si>
  <si>
    <t>1809005808</t>
  </si>
  <si>
    <t>Жилищно-коммунальный сервис</t>
  </si>
  <si>
    <t>1815906247</t>
  </si>
  <si>
    <t>181501001</t>
  </si>
  <si>
    <t>МУП "Управляющая компания в "ЖКХ"</t>
  </si>
  <si>
    <t>1816005661</t>
  </si>
  <si>
    <t>181601001</t>
  </si>
  <si>
    <t>СПК "Первый Май"</t>
  </si>
  <si>
    <t>1816004467</t>
  </si>
  <si>
    <t>ООО "Коммунально-технический Сервис"</t>
  </si>
  <si>
    <t>1839000902</t>
  </si>
  <si>
    <t>ООО "ИСТОК"</t>
  </si>
  <si>
    <t>1817006280</t>
  </si>
  <si>
    <t>181701001</t>
  </si>
  <si>
    <t>СПК-колхоз "Заря"</t>
  </si>
  <si>
    <t>1817000730</t>
  </si>
  <si>
    <t>ФБУ ИК-6 УФСИН России</t>
  </si>
  <si>
    <t>1817004879</t>
  </si>
  <si>
    <t>ООО "Русский Пычас"</t>
  </si>
  <si>
    <t>1817003498</t>
  </si>
  <si>
    <t>ООО "Можгинские коммунальные сети"</t>
  </si>
  <si>
    <t>1839000934</t>
  </si>
  <si>
    <t>ГУЗ "Первая республиканская психоневрологическая больница" Министерства здравоохранения УР</t>
  </si>
  <si>
    <t>1817000271</t>
  </si>
  <si>
    <t>"Горняк-Сервис"</t>
  </si>
  <si>
    <t>1817006587</t>
  </si>
  <si>
    <t>Карашурское УПХГ ООО"Газпром ПХГ"</t>
  </si>
  <si>
    <t>5003065767</t>
  </si>
  <si>
    <t>183902001</t>
  </si>
  <si>
    <t>СПК "Красный Октябрь"</t>
  </si>
  <si>
    <t>1817000761</t>
  </si>
  <si>
    <t>ФБУ ЛИУ-2 УФСИН России</t>
  </si>
  <si>
    <t>1817004565</t>
  </si>
  <si>
    <t>ООО "Сервис"</t>
  </si>
  <si>
    <t>1818006413</t>
  </si>
  <si>
    <t>ООО "Теплокомплекс"</t>
  </si>
  <si>
    <t>1818006646</t>
  </si>
  <si>
    <t>ООО "ЖКХ Сигаево Плюс"</t>
  </si>
  <si>
    <t>1838002865</t>
  </si>
  <si>
    <t>ООО "Теплоцентр"</t>
  </si>
  <si>
    <t>1838002255</t>
  </si>
  <si>
    <t>ООО "Тарасовское"</t>
  </si>
  <si>
    <t>1818006420</t>
  </si>
  <si>
    <t>ООО "Уральское"</t>
  </si>
  <si>
    <t>1818006220</t>
  </si>
  <si>
    <t>МУП "Тепловодосети"</t>
  </si>
  <si>
    <t>1819001601</t>
  </si>
  <si>
    <t>181901001</t>
  </si>
  <si>
    <t>МУП ЖКХ "Орловское"</t>
  </si>
  <si>
    <t>1820003000</t>
  </si>
  <si>
    <t>182001001</t>
  </si>
  <si>
    <t>МУП "ЖКХ "Сюмсинское"</t>
  </si>
  <si>
    <t>1820002991</t>
  </si>
  <si>
    <t>Тобольский муниципальный район</t>
  </si>
  <si>
    <t>Сельские поселения Тобольского муниципального района</t>
  </si>
  <si>
    <t>71642400</t>
  </si>
  <si>
    <t>ОАО "Российские железные дороги"</t>
  </si>
  <si>
    <t>665931051</t>
  </si>
  <si>
    <t>СПК "Победа"</t>
  </si>
  <si>
    <t>1821000348</t>
  </si>
  <si>
    <t>182101001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</si>
  <si>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</si>
  <si>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</si>
  <si>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</si>
  <si>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</si>
  <si>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</si>
  <si>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</si>
  <si>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Увинское ЛПУМГ ООО "Газпромтрансгаз Чайковский"</t>
  </si>
  <si>
    <t>5920000593</t>
  </si>
  <si>
    <t>182102001</t>
  </si>
  <si>
    <t>ООО "Увадрев - инженеринг"</t>
  </si>
  <si>
    <t>1821005811</t>
  </si>
  <si>
    <t>МУП "Коммунсервис" МО Шарканский район</t>
  </si>
  <si>
    <t>1822004715</t>
  </si>
  <si>
    <t>182201001</t>
  </si>
  <si>
    <t>ООО "Жилищно-коммунальный комплекс"</t>
  </si>
  <si>
    <t>1837014531</t>
  </si>
  <si>
    <t>183701100</t>
  </si>
  <si>
    <t>"Тепловодоснабжение"</t>
  </si>
  <si>
    <t>1837000456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</si>
  <si>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</si>
  <si>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</si>
  <si>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</si>
  <si>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</si>
  <si>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</si>
  <si>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</si>
  <si>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</si>
  <si>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ЗАО "Чуровской завод силикатных стеновых матариалов</t>
  </si>
  <si>
    <t>1824000385</t>
  </si>
  <si>
    <t>УНО администрации Якшур-Бодьинского района</t>
  </si>
  <si>
    <t>1824021678</t>
  </si>
  <si>
    <t>Якшур-Бодьинское МАУ УК "Соцкомсервис"</t>
  </si>
  <si>
    <t>1824910218</t>
  </si>
  <si>
    <t>МУЗ "Якшур-Бодьинская ЦРБ"</t>
  </si>
  <si>
    <t>1824001702</t>
  </si>
  <si>
    <t>1829015459</t>
  </si>
  <si>
    <t>182501001</t>
  </si>
  <si>
    <t>(34141) 37222</t>
  </si>
  <si>
    <t>Отчетность представлена без НДС</t>
  </si>
  <si>
    <t>Емельянова Лариса владимировна</t>
  </si>
  <si>
    <t>(34141) 37266</t>
  </si>
  <si>
    <t>(34141) 37272</t>
  </si>
  <si>
    <t>Тронина Юлия Владимировна</t>
  </si>
  <si>
    <t>экономист</t>
  </si>
  <si>
    <t>Региональная энергетическая комиссия Удмуртской Республики</t>
  </si>
  <si>
    <t>ПЛАН</t>
  </si>
  <si>
    <t>www.glazovmash.ru</t>
  </si>
  <si>
    <t>от 21.10.2011 №14/37</t>
  </si>
  <si>
    <t>remmash@glazov.net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</si>
</sst>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52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4" xfId="458" applyFont="1" applyFill="1" applyBorder="1" applyAlignment="1" applyProtection="1">
      <alignment horizontal="center" vertical="center" wrapText="1"/>
      <protection/>
    </xf>
    <xf numFmtId="0" fontId="44" fillId="26" borderId="55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6" xfId="465" applyFont="1" applyFill="1" applyBorder="1" applyProtection="1">
      <alignment/>
      <protection/>
    </xf>
    <xf numFmtId="0" fontId="56" fillId="27" borderId="57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58" xfId="465" applyFont="1" applyFill="1" applyBorder="1" applyProtection="1">
      <alignment/>
      <protection/>
    </xf>
    <xf numFmtId="0" fontId="55" fillId="27" borderId="56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59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0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58" xfId="0" applyFont="1" applyFill="1" applyBorder="1" applyAlignment="1" applyProtection="1">
      <alignment horizontal="center" wrapText="1"/>
      <protection/>
    </xf>
    <xf numFmtId="0" fontId="55" fillId="27" borderId="56" xfId="340" applyFont="1" applyFill="1" applyBorder="1" applyAlignment="1" applyProtection="1">
      <alignment horizontal="left" vertical="center" wrapText="1" indent="1"/>
      <protection/>
    </xf>
    <xf numFmtId="0" fontId="40" fillId="27" borderId="57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0" fontId="40" fillId="26" borderId="61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2" xfId="460" applyFont="1" applyFill="1" applyBorder="1" applyAlignment="1" applyProtection="1">
      <alignment horizontal="center" vertical="center" wrapText="1"/>
      <protection/>
    </xf>
    <xf numFmtId="0" fontId="40" fillId="25" borderId="63" xfId="460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4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5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64" xfId="466" applyNumberFormat="1" applyFont="1" applyFill="1" applyBorder="1" applyAlignment="1" applyProtection="1">
      <alignment horizontal="center" vertical="center" wrapText="1"/>
      <protection/>
    </xf>
    <xf numFmtId="0" fontId="40" fillId="25" borderId="65" xfId="466" applyNumberFormat="1" applyFont="1" applyFill="1" applyBorder="1" applyAlignment="1" applyProtection="1">
      <alignment horizontal="center" vertical="center" wrapText="1"/>
      <protection/>
    </xf>
    <xf numFmtId="0" fontId="59" fillId="0" borderId="66" xfId="465" applyFont="1" applyBorder="1" applyAlignment="1" applyProtection="1">
      <alignment horizontal="center" vertical="center" wrapText="1"/>
      <protection/>
    </xf>
    <xf numFmtId="0" fontId="59" fillId="0" borderId="67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4" fillId="25" borderId="61" xfId="453" applyFont="1" applyFill="1" applyBorder="1" applyAlignment="1" applyProtection="1">
      <alignment horizontal="center" vertical="center" wrapText="1"/>
      <protection/>
    </xf>
    <xf numFmtId="0" fontId="0" fillId="0" borderId="68" xfId="0" applyBorder="1" applyAlignment="1">
      <alignment/>
    </xf>
    <xf numFmtId="0" fontId="0" fillId="0" borderId="63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68" xfId="453" applyFont="1" applyFill="1" applyBorder="1" applyAlignment="1" applyProtection="1">
      <alignment horizontal="center" vertical="center" wrapText="1"/>
      <protection/>
    </xf>
    <xf numFmtId="0" fontId="44" fillId="25" borderId="63" xfId="453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4" xfId="465" applyFont="1" applyBorder="1" applyAlignment="1" applyProtection="1">
      <alignment horizontal="center"/>
      <protection/>
    </xf>
    <xf numFmtId="0" fontId="54" fillId="0" borderId="69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0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67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59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0" xfId="0" applyFont="1" applyFill="1" applyBorder="1" applyAlignment="1" applyProtection="1">
      <alignment horizontal="center" vertical="center" wrapText="1"/>
      <protection/>
    </xf>
    <xf numFmtId="0" fontId="44" fillId="20" borderId="65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28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3"/>
      <c r="O2" s="233"/>
      <c r="P2" s="356" t="str">
        <f>"Версия "&amp;GetVersion()</f>
        <v>Версия 3.0</v>
      </c>
      <c r="Q2" s="357"/>
    </row>
    <row r="3" spans="2:17" ht="30.75" customHeight="1">
      <c r="B3" s="70"/>
      <c r="C3" s="358" t="s">
        <v>130</v>
      </c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60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1" t="s">
        <v>218</v>
      </c>
      <c r="D5" s="361"/>
      <c r="E5" s="361"/>
      <c r="F5" s="361"/>
      <c r="G5" s="361"/>
      <c r="H5" s="361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3" t="s">
        <v>174</v>
      </c>
      <c r="D6" s="363"/>
      <c r="E6" s="363"/>
      <c r="F6" s="363"/>
      <c r="G6" s="363"/>
      <c r="H6" s="363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39" customFormat="1" ht="11.25">
      <c r="A42" s="234"/>
      <c r="B42" s="235"/>
      <c r="C42" s="362" t="s">
        <v>338</v>
      </c>
      <c r="D42" s="362"/>
      <c r="E42" s="362"/>
      <c r="F42" s="362"/>
      <c r="G42" s="362"/>
      <c r="H42" s="362"/>
      <c r="I42" s="236"/>
      <c r="J42" s="236"/>
      <c r="K42" s="236"/>
      <c r="L42" s="236"/>
      <c r="M42" s="236"/>
      <c r="N42" s="237"/>
      <c r="O42" s="237"/>
      <c r="P42" s="237"/>
      <c r="Q42" s="238"/>
    </row>
    <row r="43" spans="1:17" s="239" customFormat="1" ht="11.25">
      <c r="A43" s="234"/>
      <c r="B43" s="235"/>
      <c r="C43" s="364" t="s">
        <v>339</v>
      </c>
      <c r="D43" s="364"/>
      <c r="E43" s="365"/>
      <c r="F43" s="366"/>
      <c r="G43" s="366"/>
      <c r="H43" s="366"/>
      <c r="I43" s="366"/>
      <c r="J43" s="366"/>
      <c r="K43" s="366"/>
      <c r="L43" s="235"/>
      <c r="M43" s="236"/>
      <c r="N43" s="237"/>
      <c r="O43" s="237"/>
      <c r="P43" s="237"/>
      <c r="Q43" s="238"/>
    </row>
    <row r="44" spans="1:17" s="239" customFormat="1" ht="11.25">
      <c r="A44" s="234"/>
      <c r="B44" s="235"/>
      <c r="C44" s="364" t="s">
        <v>340</v>
      </c>
      <c r="D44" s="364"/>
      <c r="E44" s="365"/>
      <c r="F44" s="366"/>
      <c r="G44" s="366"/>
      <c r="H44" s="366"/>
      <c r="I44" s="366"/>
      <c r="J44" s="366"/>
      <c r="K44" s="366"/>
      <c r="L44" s="235"/>
      <c r="M44" s="236"/>
      <c r="N44" s="237"/>
      <c r="O44" s="237"/>
      <c r="P44" s="237"/>
      <c r="Q44" s="238"/>
    </row>
    <row r="45" spans="1:17" s="239" customFormat="1" ht="11.25">
      <c r="A45" s="234"/>
      <c r="B45" s="235"/>
      <c r="C45" s="364" t="s">
        <v>201</v>
      </c>
      <c r="D45" s="364"/>
      <c r="E45" s="369" t="s">
        <v>341</v>
      </c>
      <c r="F45" s="366"/>
      <c r="G45" s="366"/>
      <c r="H45" s="366"/>
      <c r="I45" s="366"/>
      <c r="J45" s="366"/>
      <c r="K45" s="366"/>
      <c r="L45" s="235"/>
      <c r="M45" s="236"/>
      <c r="N45" s="237"/>
      <c r="O45" s="237"/>
      <c r="P45" s="237"/>
      <c r="Q45" s="238"/>
    </row>
    <row r="46" spans="1:17" s="239" customFormat="1" ht="11.25">
      <c r="A46" s="234"/>
      <c r="B46" s="235"/>
      <c r="C46" s="364" t="s">
        <v>342</v>
      </c>
      <c r="D46" s="364"/>
      <c r="E46" s="370"/>
      <c r="F46" s="367"/>
      <c r="G46" s="367"/>
      <c r="H46" s="367"/>
      <c r="I46" s="367"/>
      <c r="J46" s="367"/>
      <c r="K46" s="365"/>
      <c r="L46" s="235"/>
      <c r="M46" s="236"/>
      <c r="N46" s="237"/>
      <c r="O46" s="237"/>
      <c r="P46" s="237"/>
      <c r="Q46" s="238"/>
    </row>
    <row r="47" spans="1:17" s="239" customFormat="1" ht="25.5" customHeight="1">
      <c r="A47" s="234"/>
      <c r="B47" s="235"/>
      <c r="C47" s="364" t="s">
        <v>343</v>
      </c>
      <c r="D47" s="364"/>
      <c r="E47" s="367" t="s">
        <v>344</v>
      </c>
      <c r="F47" s="367"/>
      <c r="G47" s="367"/>
      <c r="H47" s="367"/>
      <c r="I47" s="367"/>
      <c r="J47" s="367"/>
      <c r="K47" s="365"/>
      <c r="L47" s="235"/>
      <c r="M47" s="236"/>
      <c r="N47" s="237"/>
      <c r="O47" s="237"/>
      <c r="P47" s="237"/>
      <c r="Q47" s="238"/>
    </row>
    <row r="48" spans="1:17" s="239" customFormat="1" ht="11.25">
      <c r="A48" s="234"/>
      <c r="B48" s="235"/>
      <c r="C48" s="240"/>
      <c r="D48" s="240"/>
      <c r="E48" s="240"/>
      <c r="F48" s="240"/>
      <c r="G48" s="240"/>
      <c r="H48" s="240"/>
      <c r="I48" s="236"/>
      <c r="J48" s="236"/>
      <c r="K48" s="236"/>
      <c r="L48" s="236"/>
      <c r="M48" s="236"/>
      <c r="N48" s="237"/>
      <c r="O48" s="237"/>
      <c r="P48" s="237"/>
      <c r="Q48" s="238"/>
    </row>
    <row r="49" spans="1:17" s="239" customFormat="1" ht="11.25">
      <c r="A49" s="234"/>
      <c r="B49" s="235"/>
      <c r="C49" s="362" t="s">
        <v>345</v>
      </c>
      <c r="D49" s="362"/>
      <c r="E49" s="362"/>
      <c r="F49" s="362"/>
      <c r="G49" s="362"/>
      <c r="H49" s="362"/>
      <c r="I49" s="236"/>
      <c r="J49" s="236"/>
      <c r="K49" s="236"/>
      <c r="L49" s="236"/>
      <c r="M49" s="236"/>
      <c r="N49" s="237"/>
      <c r="O49" s="237"/>
      <c r="P49" s="237"/>
      <c r="Q49" s="238"/>
    </row>
    <row r="50" spans="1:17" s="239" customFormat="1" ht="11.25">
      <c r="A50" s="234"/>
      <c r="B50" s="235"/>
      <c r="C50" s="364" t="s">
        <v>339</v>
      </c>
      <c r="D50" s="364"/>
      <c r="E50" s="365"/>
      <c r="F50" s="368"/>
      <c r="G50" s="368"/>
      <c r="H50" s="368"/>
      <c r="I50" s="368"/>
      <c r="J50" s="368"/>
      <c r="K50" s="368"/>
      <c r="L50" s="235"/>
      <c r="M50" s="236"/>
      <c r="N50" s="237"/>
      <c r="O50" s="237"/>
      <c r="P50" s="237"/>
      <c r="Q50" s="238"/>
    </row>
    <row r="51" spans="1:17" s="239" customFormat="1" ht="11.25">
      <c r="A51" s="234"/>
      <c r="B51" s="235"/>
      <c r="C51" s="364" t="s">
        <v>340</v>
      </c>
      <c r="D51" s="364"/>
      <c r="E51" s="371"/>
      <c r="F51" s="368"/>
      <c r="G51" s="368"/>
      <c r="H51" s="368"/>
      <c r="I51" s="368"/>
      <c r="J51" s="368"/>
      <c r="K51" s="368"/>
      <c r="L51" s="235"/>
      <c r="M51" s="236"/>
      <c r="N51" s="237"/>
      <c r="O51" s="237"/>
      <c r="P51" s="237"/>
      <c r="Q51" s="238"/>
    </row>
    <row r="52" spans="1:17" s="239" customFormat="1" ht="11.25">
      <c r="A52" s="234"/>
      <c r="B52" s="235"/>
      <c r="C52" s="364" t="s">
        <v>201</v>
      </c>
      <c r="D52" s="364"/>
      <c r="E52" s="372"/>
      <c r="F52" s="373"/>
      <c r="G52" s="373"/>
      <c r="H52" s="373"/>
      <c r="I52" s="373"/>
      <c r="J52" s="373"/>
      <c r="K52" s="373"/>
      <c r="L52" s="235"/>
      <c r="M52" s="236"/>
      <c r="N52" s="237"/>
      <c r="O52" s="237"/>
      <c r="P52" s="237"/>
      <c r="Q52" s="238"/>
    </row>
    <row r="53" spans="1:17" s="239" customFormat="1" ht="11.25">
      <c r="A53" s="234"/>
      <c r="B53" s="235"/>
      <c r="C53" s="364" t="s">
        <v>342</v>
      </c>
      <c r="D53" s="364"/>
      <c r="E53" s="370"/>
      <c r="F53" s="367"/>
      <c r="G53" s="367"/>
      <c r="H53" s="367"/>
      <c r="I53" s="367"/>
      <c r="J53" s="367"/>
      <c r="K53" s="365"/>
      <c r="L53" s="235"/>
      <c r="M53" s="236"/>
      <c r="N53" s="237"/>
      <c r="O53" s="237"/>
      <c r="P53" s="237"/>
      <c r="Q53" s="238"/>
    </row>
    <row r="54" spans="1:17" s="239" customFormat="1" ht="11.25" customHeight="1">
      <c r="A54" s="234"/>
      <c r="B54" s="235"/>
      <c r="C54" s="364" t="s">
        <v>343</v>
      </c>
      <c r="D54" s="364"/>
      <c r="E54" s="367"/>
      <c r="F54" s="367"/>
      <c r="G54" s="367"/>
      <c r="H54" s="367"/>
      <c r="I54" s="367"/>
      <c r="J54" s="367"/>
      <c r="K54" s="367"/>
      <c r="L54" s="235"/>
      <c r="M54" s="236"/>
      <c r="N54" s="237"/>
      <c r="O54" s="237"/>
      <c r="P54" s="237"/>
      <c r="Q54" s="238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17" sqref="G17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328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12" t="s">
        <v>309</v>
      </c>
      <c r="F10" s="413"/>
      <c r="G10" s="414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30</v>
      </c>
      <c r="F12" s="106" t="s">
        <v>110</v>
      </c>
      <c r="G12" s="107" t="s">
        <v>352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373</v>
      </c>
      <c r="G14" s="144">
        <v>0</v>
      </c>
      <c r="H14" s="115"/>
    </row>
    <row r="15" spans="3:8" ht="36" customHeight="1">
      <c r="C15" s="111"/>
      <c r="D15" s="112"/>
      <c r="E15" s="131" t="s">
        <v>487</v>
      </c>
      <c r="F15" s="319" t="s">
        <v>374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371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271</v>
      </c>
      <c r="G17" s="141">
        <v>0</v>
      </c>
      <c r="H17" s="115"/>
    </row>
    <row r="18" spans="3:8" ht="36" customHeight="1">
      <c r="C18" s="111"/>
      <c r="D18" s="313"/>
      <c r="E18" s="89">
        <v>4</v>
      </c>
      <c r="F18" s="116" t="s">
        <v>372</v>
      </c>
      <c r="G18" s="130">
        <f>SUM(G19:G20)</f>
        <v>0</v>
      </c>
      <c r="H18" s="115"/>
    </row>
    <row r="19" spans="3:8" ht="11.25" hidden="1">
      <c r="C19" s="111"/>
      <c r="D19" s="313" t="s">
        <v>484</v>
      </c>
      <c r="E19" s="314"/>
      <c r="F19" s="315"/>
      <c r="G19" s="317"/>
      <c r="H19" s="115"/>
    </row>
    <row r="20" spans="3:8" ht="11.25">
      <c r="C20" s="111"/>
      <c r="D20" s="313" t="s">
        <v>483</v>
      </c>
      <c r="E20" s="311"/>
      <c r="F20" s="320" t="s">
        <v>375</v>
      </c>
      <c r="G20" s="312"/>
      <c r="H20" s="115"/>
    </row>
    <row r="21" spans="3:8" ht="36" customHeight="1" thickBot="1">
      <c r="C21" s="111"/>
      <c r="D21" s="112"/>
      <c r="E21" s="168">
        <v>5</v>
      </c>
      <c r="F21" s="169" t="s">
        <v>202</v>
      </c>
      <c r="G21" s="213">
        <v>0</v>
      </c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F43">
      <selection activeCell="I63" sqref="I63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328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12" t="s">
        <v>310</v>
      </c>
      <c r="F10" s="413"/>
      <c r="G10" s="413"/>
      <c r="H10" s="413"/>
      <c r="I10" s="414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26" t="s">
        <v>30</v>
      </c>
      <c r="F12" s="434" t="s">
        <v>110</v>
      </c>
      <c r="G12" s="435"/>
      <c r="H12" s="228" t="s">
        <v>92</v>
      </c>
      <c r="I12" s="229" t="s">
        <v>352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33">
        <f>E13+1</f>
        <v>2</v>
      </c>
      <c r="G13" s="433"/>
      <c r="H13" s="191">
        <f>F13+1</f>
        <v>3</v>
      </c>
      <c r="I13" s="232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27" t="s">
        <v>377</v>
      </c>
      <c r="G14" s="428"/>
      <c r="H14" s="247" t="s">
        <v>333</v>
      </c>
      <c r="I14" s="248" t="s">
        <v>37</v>
      </c>
      <c r="J14" s="245"/>
    </row>
    <row r="15" spans="3:10" ht="29.25" customHeight="1">
      <c r="C15" s="111"/>
      <c r="D15" s="112"/>
      <c r="E15" s="128">
        <v>2</v>
      </c>
      <c r="F15" s="429" t="s">
        <v>378</v>
      </c>
      <c r="G15" s="430"/>
      <c r="H15" s="129" t="s">
        <v>331</v>
      </c>
      <c r="I15" s="137">
        <v>21670.8</v>
      </c>
      <c r="J15" s="115"/>
    </row>
    <row r="16" spans="3:10" ht="29.25" customHeight="1">
      <c r="C16" s="111"/>
      <c r="D16" s="112"/>
      <c r="E16" s="128">
        <v>3</v>
      </c>
      <c r="F16" s="429" t="s">
        <v>379</v>
      </c>
      <c r="G16" s="430"/>
      <c r="H16" s="129" t="s">
        <v>331</v>
      </c>
      <c r="I16" s="130">
        <f>SUM(I17,I18,I24,I27,I28,I29,I30,I31,I32,I33,I36,I39,I40)</f>
        <v>21670.8</v>
      </c>
      <c r="J16" s="115"/>
    </row>
    <row r="17" spans="3:10" ht="15" customHeight="1">
      <c r="C17" s="111"/>
      <c r="D17" s="112"/>
      <c r="E17" s="128" t="s">
        <v>93</v>
      </c>
      <c r="F17" s="431" t="s">
        <v>380</v>
      </c>
      <c r="G17" s="432"/>
      <c r="H17" s="129" t="s">
        <v>331</v>
      </c>
      <c r="I17" s="137">
        <v>0</v>
      </c>
      <c r="J17" s="115"/>
    </row>
    <row r="18" spans="3:10" ht="15" customHeight="1">
      <c r="C18" s="111"/>
      <c r="D18" s="112"/>
      <c r="E18" s="128" t="s">
        <v>94</v>
      </c>
      <c r="F18" s="431" t="s">
        <v>381</v>
      </c>
      <c r="G18" s="432"/>
      <c r="H18" s="129" t="s">
        <v>331</v>
      </c>
      <c r="I18" s="130">
        <f>SUMIF(G19:G23,G19,I19:I23)</f>
        <v>12580.8</v>
      </c>
      <c r="J18" s="115"/>
    </row>
    <row r="19" spans="3:10" ht="11.25">
      <c r="C19" s="111"/>
      <c r="D19" s="112"/>
      <c r="E19" s="421" t="s">
        <v>329</v>
      </c>
      <c r="F19" s="424" t="s">
        <v>237</v>
      </c>
      <c r="G19" s="116" t="s">
        <v>332</v>
      </c>
      <c r="H19" s="129" t="s">
        <v>331</v>
      </c>
      <c r="I19" s="138">
        <v>12580.8</v>
      </c>
      <c r="J19" s="115"/>
    </row>
    <row r="20" spans="3:10" ht="11.25" customHeight="1">
      <c r="C20" s="111"/>
      <c r="D20" s="112"/>
      <c r="E20" s="422"/>
      <c r="F20" s="425"/>
      <c r="G20" s="126" t="s">
        <v>330</v>
      </c>
      <c r="H20" s="328" t="str">
        <f>IF(J20,"",J21)</f>
        <v>тыс. м3</v>
      </c>
      <c r="I20" s="138">
        <v>3772.27</v>
      </c>
      <c r="J20" s="329" t="b">
        <f>ISNA(J21)</f>
        <v>0</v>
      </c>
    </row>
    <row r="21" spans="3:10" ht="24.75" customHeight="1">
      <c r="C21" s="111"/>
      <c r="D21" s="112"/>
      <c r="E21" s="422"/>
      <c r="F21" s="425"/>
      <c r="G21" s="116" t="s">
        <v>494</v>
      </c>
      <c r="H21" s="129" t="s">
        <v>331</v>
      </c>
      <c r="I21" s="130">
        <f>IF(I20="",0,IF(I20=0,0,I19/I20))</f>
        <v>3.335074106572435</v>
      </c>
      <c r="J21" s="329" t="str">
        <f>INDEX(tech!G$24:G$51,MATCH(F19,tech!F$24:F$51,0))</f>
        <v>тыс. м3</v>
      </c>
    </row>
    <row r="22" spans="3:10" ht="11.25" customHeight="1">
      <c r="C22" s="111"/>
      <c r="D22" s="112"/>
      <c r="E22" s="423"/>
      <c r="F22" s="426"/>
      <c r="G22" s="126" t="s">
        <v>306</v>
      </c>
      <c r="H22" s="132" t="s">
        <v>333</v>
      </c>
      <c r="I22" s="214"/>
      <c r="J22" s="115"/>
    </row>
    <row r="23" spans="3:11" ht="15" customHeight="1">
      <c r="C23" s="111"/>
      <c r="D23" s="112"/>
      <c r="E23" s="85"/>
      <c r="F23" s="87" t="s">
        <v>307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311</v>
      </c>
      <c r="F24" s="431" t="s">
        <v>382</v>
      </c>
      <c r="G24" s="432"/>
      <c r="H24" s="129" t="s">
        <v>331</v>
      </c>
      <c r="I24" s="140">
        <v>2903.62</v>
      </c>
      <c r="J24" s="115"/>
    </row>
    <row r="25" spans="3:10" ht="15" customHeight="1">
      <c r="C25" s="111"/>
      <c r="D25" s="112"/>
      <c r="E25" s="131" t="s">
        <v>312</v>
      </c>
      <c r="F25" s="436" t="s">
        <v>383</v>
      </c>
      <c r="G25" s="437"/>
      <c r="H25" s="129" t="s">
        <v>334</v>
      </c>
      <c r="I25" s="130">
        <f>IF(I26=0,0,I24/I26)</f>
        <v>3.1850161794548346</v>
      </c>
      <c r="J25" s="115"/>
    </row>
    <row r="26" spans="3:10" ht="15" customHeight="1">
      <c r="C26" s="111"/>
      <c r="D26" s="112"/>
      <c r="E26" s="128" t="s">
        <v>313</v>
      </c>
      <c r="F26" s="436" t="s">
        <v>384</v>
      </c>
      <c r="G26" s="437"/>
      <c r="H26" s="129" t="s">
        <v>63</v>
      </c>
      <c r="I26" s="137">
        <v>911.65</v>
      </c>
      <c r="J26" s="115"/>
    </row>
    <row r="27" spans="3:10" ht="23.25" customHeight="1">
      <c r="C27" s="111"/>
      <c r="D27" s="112"/>
      <c r="E27" s="128" t="s">
        <v>314</v>
      </c>
      <c r="F27" s="431" t="s">
        <v>385</v>
      </c>
      <c r="G27" s="432"/>
      <c r="H27" s="129" t="s">
        <v>331</v>
      </c>
      <c r="I27" s="137">
        <v>186.54</v>
      </c>
      <c r="J27" s="115"/>
    </row>
    <row r="28" spans="3:10" ht="23.25" customHeight="1">
      <c r="C28" s="111"/>
      <c r="D28" s="112"/>
      <c r="E28" s="128" t="s">
        <v>315</v>
      </c>
      <c r="F28" s="431" t="s">
        <v>386</v>
      </c>
      <c r="G28" s="432"/>
      <c r="H28" s="129" t="s">
        <v>331</v>
      </c>
      <c r="I28" s="137">
        <v>263</v>
      </c>
      <c r="J28" s="115"/>
    </row>
    <row r="29" spans="3:10" ht="23.25" customHeight="1">
      <c r="C29" s="111"/>
      <c r="D29" s="112"/>
      <c r="E29" s="128" t="s">
        <v>299</v>
      </c>
      <c r="F29" s="429" t="s">
        <v>387</v>
      </c>
      <c r="G29" s="430"/>
      <c r="H29" s="129" t="s">
        <v>331</v>
      </c>
      <c r="I29" s="137">
        <v>2025.4</v>
      </c>
      <c r="J29" s="115"/>
    </row>
    <row r="30" spans="3:10" ht="23.25" customHeight="1">
      <c r="C30" s="111"/>
      <c r="D30" s="112"/>
      <c r="E30" s="128" t="s">
        <v>300</v>
      </c>
      <c r="F30" s="429" t="s">
        <v>388</v>
      </c>
      <c r="G30" s="430"/>
      <c r="H30" s="129" t="s">
        <v>331</v>
      </c>
      <c r="I30" s="137">
        <v>692.69</v>
      </c>
      <c r="J30" s="115"/>
    </row>
    <row r="31" spans="3:10" ht="23.25" customHeight="1">
      <c r="C31" s="111"/>
      <c r="D31" s="112"/>
      <c r="E31" s="128" t="s">
        <v>316</v>
      </c>
      <c r="F31" s="431" t="s">
        <v>389</v>
      </c>
      <c r="G31" s="432"/>
      <c r="H31" s="129" t="s">
        <v>331</v>
      </c>
      <c r="I31" s="137">
        <v>279.5</v>
      </c>
      <c r="J31" s="115"/>
    </row>
    <row r="32" spans="3:10" ht="15" customHeight="1">
      <c r="C32" s="111"/>
      <c r="D32" s="112"/>
      <c r="E32" s="128" t="s">
        <v>88</v>
      </c>
      <c r="F32" s="436" t="s">
        <v>390</v>
      </c>
      <c r="G32" s="437"/>
      <c r="H32" s="129" t="s">
        <v>331</v>
      </c>
      <c r="I32" s="137">
        <v>0</v>
      </c>
      <c r="J32" s="115"/>
    </row>
    <row r="33" spans="3:10" ht="23.25" customHeight="1">
      <c r="C33" s="111"/>
      <c r="D33" s="112"/>
      <c r="E33" s="128" t="s">
        <v>317</v>
      </c>
      <c r="F33" s="431" t="s">
        <v>391</v>
      </c>
      <c r="G33" s="432"/>
      <c r="H33" s="129" t="s">
        <v>331</v>
      </c>
      <c r="I33" s="137">
        <v>531.04</v>
      </c>
      <c r="J33" s="115"/>
    </row>
    <row r="34" spans="3:10" ht="15" customHeight="1">
      <c r="C34" s="111"/>
      <c r="D34" s="112"/>
      <c r="E34" s="128" t="s">
        <v>318</v>
      </c>
      <c r="F34" s="436" t="s">
        <v>392</v>
      </c>
      <c r="G34" s="437"/>
      <c r="H34" s="129" t="s">
        <v>331</v>
      </c>
      <c r="I34" s="137">
        <v>239.41</v>
      </c>
      <c r="J34" s="115"/>
    </row>
    <row r="35" spans="3:10" ht="15" customHeight="1">
      <c r="C35" s="111"/>
      <c r="D35" s="112"/>
      <c r="E35" s="128" t="s">
        <v>319</v>
      </c>
      <c r="F35" s="436" t="s">
        <v>393</v>
      </c>
      <c r="G35" s="437"/>
      <c r="H35" s="129" t="s">
        <v>331</v>
      </c>
      <c r="I35" s="137">
        <v>81.88</v>
      </c>
      <c r="J35" s="115"/>
    </row>
    <row r="36" spans="3:10" ht="23.25" customHeight="1">
      <c r="C36" s="111"/>
      <c r="D36" s="112"/>
      <c r="E36" s="128" t="s">
        <v>320</v>
      </c>
      <c r="F36" s="431" t="s">
        <v>394</v>
      </c>
      <c r="G36" s="432"/>
      <c r="H36" s="129" t="s">
        <v>331</v>
      </c>
      <c r="I36" s="137">
        <v>1820.68</v>
      </c>
      <c r="J36" s="115"/>
    </row>
    <row r="37" spans="3:10" ht="23.25" customHeight="1">
      <c r="C37" s="111"/>
      <c r="D37" s="112"/>
      <c r="E37" s="128" t="s">
        <v>11</v>
      </c>
      <c r="F37" s="436" t="s">
        <v>392</v>
      </c>
      <c r="G37" s="437"/>
      <c r="H37" s="129" t="s">
        <v>331</v>
      </c>
      <c r="I37" s="137">
        <v>718.96</v>
      </c>
      <c r="J37" s="115"/>
    </row>
    <row r="38" spans="3:10" ht="23.25" customHeight="1">
      <c r="C38" s="111"/>
      <c r="D38" s="112"/>
      <c r="E38" s="128" t="s">
        <v>12</v>
      </c>
      <c r="F38" s="436" t="s">
        <v>393</v>
      </c>
      <c r="G38" s="437"/>
      <c r="H38" s="129" t="s">
        <v>331</v>
      </c>
      <c r="I38" s="137">
        <v>245.89</v>
      </c>
      <c r="J38" s="115"/>
    </row>
    <row r="39" spans="3:10" ht="23.25" customHeight="1">
      <c r="C39" s="111"/>
      <c r="D39" s="112"/>
      <c r="E39" s="128" t="s">
        <v>321</v>
      </c>
      <c r="F39" s="431" t="s">
        <v>395</v>
      </c>
      <c r="G39" s="432"/>
      <c r="H39" s="129" t="s">
        <v>331</v>
      </c>
      <c r="I39" s="137">
        <f>166.4+30.29</f>
        <v>196.69</v>
      </c>
      <c r="J39" s="115"/>
    </row>
    <row r="40" spans="3:10" ht="33.75" customHeight="1">
      <c r="C40" s="111"/>
      <c r="D40" s="112"/>
      <c r="E40" s="128" t="s">
        <v>322</v>
      </c>
      <c r="F40" s="431" t="s">
        <v>396</v>
      </c>
      <c r="G40" s="432"/>
      <c r="H40" s="129" t="s">
        <v>331</v>
      </c>
      <c r="I40" s="137">
        <v>190.84</v>
      </c>
      <c r="J40" s="115"/>
    </row>
    <row r="41" spans="3:10" ht="24" customHeight="1">
      <c r="C41" s="111"/>
      <c r="D41" s="112"/>
      <c r="E41" s="128" t="s">
        <v>112</v>
      </c>
      <c r="F41" s="438" t="s">
        <v>397</v>
      </c>
      <c r="G41" s="439"/>
      <c r="H41" s="129" t="s">
        <v>331</v>
      </c>
      <c r="I41" s="137">
        <v>0</v>
      </c>
      <c r="J41" s="115"/>
    </row>
    <row r="42" spans="3:10" ht="24" customHeight="1">
      <c r="C42" s="111"/>
      <c r="D42" s="112"/>
      <c r="E42" s="128" t="s">
        <v>113</v>
      </c>
      <c r="F42" s="438" t="s">
        <v>398</v>
      </c>
      <c r="G42" s="439"/>
      <c r="H42" s="129" t="s">
        <v>331</v>
      </c>
      <c r="I42" s="137">
        <v>0</v>
      </c>
      <c r="J42" s="115"/>
    </row>
    <row r="43" spans="3:10" ht="26.25" customHeight="1">
      <c r="C43" s="111"/>
      <c r="D43" s="112"/>
      <c r="E43" s="128" t="s">
        <v>466</v>
      </c>
      <c r="F43" s="431" t="s">
        <v>399</v>
      </c>
      <c r="G43" s="432"/>
      <c r="H43" s="129" t="s">
        <v>331</v>
      </c>
      <c r="I43" s="137">
        <v>0</v>
      </c>
      <c r="J43" s="115"/>
    </row>
    <row r="44" spans="3:10" ht="23.25" customHeight="1">
      <c r="C44" s="111"/>
      <c r="D44" s="112"/>
      <c r="E44" s="128" t="s">
        <v>114</v>
      </c>
      <c r="F44" s="438" t="s">
        <v>376</v>
      </c>
      <c r="G44" s="439"/>
      <c r="H44" s="129" t="s">
        <v>331</v>
      </c>
      <c r="I44" s="137">
        <v>0</v>
      </c>
      <c r="J44" s="115"/>
    </row>
    <row r="45" spans="3:10" ht="23.25" customHeight="1">
      <c r="C45" s="111"/>
      <c r="D45" s="112"/>
      <c r="E45" s="128" t="s">
        <v>467</v>
      </c>
      <c r="F45" s="431" t="s">
        <v>400</v>
      </c>
      <c r="G45" s="432"/>
      <c r="H45" s="129" t="s">
        <v>331</v>
      </c>
      <c r="I45" s="137">
        <v>0</v>
      </c>
      <c r="J45" s="115"/>
    </row>
    <row r="46" spans="3:10" ht="23.25" customHeight="1">
      <c r="C46" s="111"/>
      <c r="D46" s="112"/>
      <c r="E46" s="128" t="s">
        <v>115</v>
      </c>
      <c r="F46" s="438" t="s">
        <v>401</v>
      </c>
      <c r="G46" s="439"/>
      <c r="H46" s="129" t="s">
        <v>335</v>
      </c>
      <c r="I46" s="137">
        <v>16.7</v>
      </c>
      <c r="J46" s="115"/>
    </row>
    <row r="47" spans="3:10" ht="23.25" customHeight="1">
      <c r="C47" s="111"/>
      <c r="D47" s="112"/>
      <c r="E47" s="128" t="s">
        <v>116</v>
      </c>
      <c r="F47" s="438" t="s">
        <v>402</v>
      </c>
      <c r="G47" s="439"/>
      <c r="H47" s="129" t="s">
        <v>335</v>
      </c>
      <c r="I47" s="137">
        <v>0</v>
      </c>
      <c r="J47" s="115"/>
    </row>
    <row r="48" spans="3:10" ht="23.25" customHeight="1">
      <c r="C48" s="111"/>
      <c r="D48" s="112"/>
      <c r="E48" s="128" t="s">
        <v>117</v>
      </c>
      <c r="F48" s="438" t="s">
        <v>403</v>
      </c>
      <c r="G48" s="439"/>
      <c r="H48" s="129" t="s">
        <v>336</v>
      </c>
      <c r="I48" s="137">
        <v>27437.35</v>
      </c>
      <c r="J48" s="115"/>
    </row>
    <row r="49" spans="3:10" ht="23.25" customHeight="1">
      <c r="C49" s="111"/>
      <c r="D49" s="112"/>
      <c r="E49" s="128" t="s">
        <v>89</v>
      </c>
      <c r="F49" s="429" t="s">
        <v>404</v>
      </c>
      <c r="G49" s="430"/>
      <c r="H49" s="129" t="s">
        <v>336</v>
      </c>
      <c r="I49" s="137">
        <v>0.656</v>
      </c>
      <c r="J49" s="115"/>
    </row>
    <row r="50" spans="3:10" ht="23.25" customHeight="1">
      <c r="C50" s="111"/>
      <c r="D50" s="112"/>
      <c r="E50" s="128" t="s">
        <v>118</v>
      </c>
      <c r="F50" s="438" t="s">
        <v>405</v>
      </c>
      <c r="G50" s="439"/>
      <c r="H50" s="129" t="s">
        <v>336</v>
      </c>
      <c r="I50" s="137">
        <v>0</v>
      </c>
      <c r="J50" s="115"/>
    </row>
    <row r="51" spans="3:10" ht="23.25" customHeight="1">
      <c r="C51" s="111"/>
      <c r="D51" s="112"/>
      <c r="E51" s="128" t="s">
        <v>119</v>
      </c>
      <c r="F51" s="438" t="s">
        <v>406</v>
      </c>
      <c r="G51" s="439"/>
      <c r="H51" s="129" t="s">
        <v>336</v>
      </c>
      <c r="I51" s="130">
        <f>I52+I53</f>
        <v>18.1317</v>
      </c>
      <c r="J51" s="115"/>
    </row>
    <row r="52" spans="3:10" ht="23.25" customHeight="1">
      <c r="C52" s="111"/>
      <c r="D52" s="112"/>
      <c r="E52" s="128" t="s">
        <v>120</v>
      </c>
      <c r="F52" s="431" t="s">
        <v>407</v>
      </c>
      <c r="G52" s="432"/>
      <c r="H52" s="129" t="s">
        <v>336</v>
      </c>
      <c r="I52" s="137">
        <f>17.5+0.357</f>
        <v>17.857</v>
      </c>
      <c r="J52" s="115"/>
    </row>
    <row r="53" spans="3:10" ht="23.25" customHeight="1">
      <c r="C53" s="111"/>
      <c r="D53" s="112"/>
      <c r="E53" s="128" t="s">
        <v>95</v>
      </c>
      <c r="F53" s="431" t="s">
        <v>408</v>
      </c>
      <c r="G53" s="432"/>
      <c r="H53" s="129" t="s">
        <v>336</v>
      </c>
      <c r="I53" s="137">
        <f>0.2539+0.0208</f>
        <v>0.2747</v>
      </c>
      <c r="J53" s="115"/>
    </row>
    <row r="54" spans="3:10" ht="23.25" customHeight="1">
      <c r="C54" s="111"/>
      <c r="D54" s="112"/>
      <c r="E54" s="128" t="s">
        <v>121</v>
      </c>
      <c r="F54" s="438" t="s">
        <v>409</v>
      </c>
      <c r="G54" s="439"/>
      <c r="H54" s="129" t="s">
        <v>109</v>
      </c>
      <c r="I54" s="137">
        <v>0</v>
      </c>
      <c r="J54" s="115"/>
    </row>
    <row r="55" spans="3:10" ht="23.25" customHeight="1">
      <c r="C55" s="111"/>
      <c r="D55" s="112"/>
      <c r="E55" s="128" t="s">
        <v>122</v>
      </c>
      <c r="F55" s="429" t="s">
        <v>270</v>
      </c>
      <c r="G55" s="430"/>
      <c r="H55" s="129" t="s">
        <v>90</v>
      </c>
      <c r="I55" s="137">
        <v>0</v>
      </c>
      <c r="J55" s="115"/>
    </row>
    <row r="56" spans="3:10" ht="23.25" customHeight="1">
      <c r="C56" s="111"/>
      <c r="D56" s="112"/>
      <c r="E56" s="128" t="s">
        <v>123</v>
      </c>
      <c r="F56" s="438" t="s">
        <v>410</v>
      </c>
      <c r="G56" s="439"/>
      <c r="H56" s="129" t="s">
        <v>337</v>
      </c>
      <c r="I56" s="137">
        <v>0</v>
      </c>
      <c r="J56" s="115"/>
    </row>
    <row r="57" spans="3:10" ht="23.25" customHeight="1">
      <c r="C57" s="111"/>
      <c r="D57" s="112"/>
      <c r="E57" s="128" t="s">
        <v>124</v>
      </c>
      <c r="F57" s="438" t="s">
        <v>411</v>
      </c>
      <c r="G57" s="439"/>
      <c r="H57" s="129" t="s">
        <v>337</v>
      </c>
      <c r="I57" s="137">
        <v>0</v>
      </c>
      <c r="J57" s="115"/>
    </row>
    <row r="58" spans="3:10" ht="23.25" customHeight="1">
      <c r="C58" s="111"/>
      <c r="D58" s="112"/>
      <c r="E58" s="128" t="s">
        <v>125</v>
      </c>
      <c r="F58" s="438" t="s">
        <v>412</v>
      </c>
      <c r="G58" s="439"/>
      <c r="H58" s="129" t="s">
        <v>349</v>
      </c>
      <c r="I58" s="141">
        <v>0</v>
      </c>
      <c r="J58" s="115"/>
    </row>
    <row r="59" spans="3:10" ht="23.25" customHeight="1">
      <c r="C59" s="111"/>
      <c r="D59" s="112"/>
      <c r="E59" s="128" t="s">
        <v>126</v>
      </c>
      <c r="F59" s="438" t="s">
        <v>413</v>
      </c>
      <c r="G59" s="439"/>
      <c r="H59" s="129" t="s">
        <v>349</v>
      </c>
      <c r="I59" s="141">
        <v>1</v>
      </c>
      <c r="J59" s="115"/>
    </row>
    <row r="60" spans="3:10" ht="23.25" customHeight="1">
      <c r="C60" s="111"/>
      <c r="D60" s="112"/>
      <c r="E60" s="128" t="s">
        <v>127</v>
      </c>
      <c r="F60" s="438" t="s">
        <v>414</v>
      </c>
      <c r="G60" s="439"/>
      <c r="H60" s="129" t="s">
        <v>349</v>
      </c>
      <c r="I60" s="141">
        <v>0</v>
      </c>
      <c r="J60" s="115"/>
    </row>
    <row r="61" spans="3:10" ht="23.25" customHeight="1">
      <c r="C61" s="111"/>
      <c r="D61" s="112"/>
      <c r="E61" s="128" t="s">
        <v>231</v>
      </c>
      <c r="F61" s="438" t="s">
        <v>415</v>
      </c>
      <c r="G61" s="439"/>
      <c r="H61" s="129" t="s">
        <v>278</v>
      </c>
      <c r="I61" s="141">
        <v>17</v>
      </c>
      <c r="J61" s="115"/>
    </row>
    <row r="62" spans="3:10" ht="23.25" customHeight="1">
      <c r="C62" s="111"/>
      <c r="D62" s="112"/>
      <c r="E62" s="128" t="s">
        <v>323</v>
      </c>
      <c r="F62" s="438" t="s">
        <v>416</v>
      </c>
      <c r="G62" s="439"/>
      <c r="H62" s="129" t="s">
        <v>347</v>
      </c>
      <c r="I62" s="137">
        <v>161.98</v>
      </c>
      <c r="J62" s="115"/>
    </row>
    <row r="63" spans="3:10" ht="23.25" customHeight="1">
      <c r="C63" s="111"/>
      <c r="D63" s="112"/>
      <c r="E63" s="128" t="s">
        <v>324</v>
      </c>
      <c r="F63" s="438" t="s">
        <v>417</v>
      </c>
      <c r="G63" s="439"/>
      <c r="H63" s="129" t="s">
        <v>91</v>
      </c>
      <c r="I63" s="137">
        <v>33.23</v>
      </c>
      <c r="J63" s="115"/>
    </row>
    <row r="64" spans="3:10" ht="23.25" customHeight="1">
      <c r="C64" s="111"/>
      <c r="D64" s="112"/>
      <c r="E64" s="167" t="s">
        <v>297</v>
      </c>
      <c r="F64" s="442" t="s">
        <v>418</v>
      </c>
      <c r="G64" s="443"/>
      <c r="H64" s="132" t="s">
        <v>301</v>
      </c>
      <c r="I64" s="138">
        <v>0.52</v>
      </c>
      <c r="J64" s="115"/>
    </row>
    <row r="65" spans="3:10" ht="51" customHeight="1" thickBot="1">
      <c r="C65" s="111"/>
      <c r="D65" s="112"/>
      <c r="E65" s="134" t="s">
        <v>298</v>
      </c>
      <c r="F65" s="440" t="s">
        <v>10</v>
      </c>
      <c r="G65" s="441"/>
      <c r="H65" s="135"/>
      <c r="I65" s="253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64:G64"/>
    <mergeCell ref="F63:G63"/>
    <mergeCell ref="F52:G52"/>
    <mergeCell ref="F49:G49"/>
    <mergeCell ref="F55:G55"/>
    <mergeCell ref="F48:G48"/>
    <mergeCell ref="F50:G50"/>
    <mergeCell ref="F51:G51"/>
    <mergeCell ref="F46:G46"/>
    <mergeCell ref="F57:G57"/>
    <mergeCell ref="F53:G53"/>
    <mergeCell ref="F65:G65"/>
    <mergeCell ref="F59:G59"/>
    <mergeCell ref="F60:G60"/>
    <mergeCell ref="F61:G61"/>
    <mergeCell ref="F62:G62"/>
    <mergeCell ref="F58:G58"/>
    <mergeCell ref="F54:G54"/>
    <mergeCell ref="F56:G56"/>
    <mergeCell ref="F47:G47"/>
    <mergeCell ref="F40:G40"/>
    <mergeCell ref="F37:G37"/>
    <mergeCell ref="F38:G38"/>
    <mergeCell ref="F39:G39"/>
    <mergeCell ref="F42:G42"/>
    <mergeCell ref="F44:G44"/>
    <mergeCell ref="F41:G41"/>
    <mergeCell ref="F43:G43"/>
    <mergeCell ref="F45:G45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I20" sqref="I2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328</v>
      </c>
      <c r="G9" s="122"/>
      <c r="H9" s="115"/>
    </row>
    <row r="10" spans="4:8" ht="26.25" customHeight="1">
      <c r="D10" s="95"/>
      <c r="E10" s="446" t="s">
        <v>495</v>
      </c>
      <c r="F10" s="447"/>
      <c r="G10" s="448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49" t="s">
        <v>6</v>
      </c>
      <c r="F12" s="450"/>
      <c r="G12" s="451"/>
      <c r="H12" s="115"/>
    </row>
    <row r="13" spans="4:8" ht="22.5" customHeight="1" thickBot="1">
      <c r="D13" s="95"/>
      <c r="E13" s="105" t="s">
        <v>30</v>
      </c>
      <c r="F13" s="106" t="s">
        <v>235</v>
      </c>
      <c r="G13" s="107" t="s">
        <v>211</v>
      </c>
      <c r="H13" s="115"/>
    </row>
    <row r="14" spans="4:8" ht="11.25">
      <c r="D14" s="337"/>
      <c r="E14" s="321">
        <v>1</v>
      </c>
      <c r="F14" s="322">
        <f>E14+1</f>
        <v>2</v>
      </c>
      <c r="G14" s="323">
        <v>3</v>
      </c>
      <c r="H14" s="115"/>
    </row>
    <row r="15" spans="4:8" ht="11.25">
      <c r="D15" s="337"/>
      <c r="E15" s="331">
        <v>1</v>
      </c>
      <c r="F15" s="332" t="s">
        <v>272</v>
      </c>
      <c r="G15" s="339"/>
      <c r="H15" s="115"/>
    </row>
    <row r="16" spans="4:8" ht="22.5">
      <c r="D16" s="337"/>
      <c r="E16" s="331">
        <v>2</v>
      </c>
      <c r="F16" s="332" t="s">
        <v>273</v>
      </c>
      <c r="G16" s="339"/>
      <c r="H16" s="115"/>
    </row>
    <row r="17" spans="4:8" ht="55.5" customHeight="1">
      <c r="D17" s="337"/>
      <c r="E17" s="331">
        <v>3</v>
      </c>
      <c r="F17" s="332" t="s">
        <v>274</v>
      </c>
      <c r="G17" s="339"/>
      <c r="H17" s="115"/>
    </row>
    <row r="18" spans="4:8" ht="22.5">
      <c r="D18" s="337"/>
      <c r="E18" s="331">
        <v>4</v>
      </c>
      <c r="F18" s="332" t="s">
        <v>212</v>
      </c>
      <c r="G18" s="341"/>
      <c r="H18" s="115"/>
    </row>
    <row r="19" spans="4:8" ht="11.25">
      <c r="D19" s="337"/>
      <c r="E19" s="342" t="s">
        <v>464</v>
      </c>
      <c r="F19" s="164" t="s">
        <v>497</v>
      </c>
      <c r="G19" s="339"/>
      <c r="H19" s="115"/>
    </row>
    <row r="20" spans="4:8" ht="11.25">
      <c r="D20" s="337"/>
      <c r="E20" s="342" t="s">
        <v>465</v>
      </c>
      <c r="F20" s="164" t="s">
        <v>496</v>
      </c>
      <c r="G20" s="339"/>
      <c r="H20" s="115"/>
    </row>
    <row r="21" spans="4:8" ht="11.25">
      <c r="D21" s="337"/>
      <c r="E21" s="342" t="s">
        <v>213</v>
      </c>
      <c r="F21" s="164" t="s">
        <v>215</v>
      </c>
      <c r="G21" s="339"/>
      <c r="H21" s="115"/>
    </row>
    <row r="22" spans="4:8" ht="11.25">
      <c r="D22" s="337"/>
      <c r="E22" s="342" t="s">
        <v>214</v>
      </c>
      <c r="F22" s="164" t="s">
        <v>498</v>
      </c>
      <c r="G22" s="339"/>
      <c r="H22" s="115"/>
    </row>
    <row r="23" spans="4:8" ht="33.75">
      <c r="D23" s="337" t="s">
        <v>484</v>
      </c>
      <c r="E23" s="331">
        <v>5</v>
      </c>
      <c r="F23" s="332" t="s">
        <v>233</v>
      </c>
      <c r="G23" s="339"/>
      <c r="H23" s="115"/>
    </row>
    <row r="24" spans="4:8" ht="33.75">
      <c r="D24" s="337"/>
      <c r="E24" s="331">
        <v>6</v>
      </c>
      <c r="F24" s="324" t="s">
        <v>9</v>
      </c>
      <c r="G24" s="339"/>
      <c r="H24" s="115"/>
    </row>
    <row r="25" spans="4:8" ht="12" thickBot="1">
      <c r="D25" s="337" t="s">
        <v>483</v>
      </c>
      <c r="E25" s="333"/>
      <c r="F25" s="334" t="s">
        <v>236</v>
      </c>
      <c r="G25" s="335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44" t="s">
        <v>234</v>
      </c>
      <c r="F27" s="445"/>
      <c r="G27" s="445"/>
      <c r="H27" s="115"/>
    </row>
    <row r="28" spans="4:8" ht="27.75" customHeight="1">
      <c r="D28" s="95"/>
      <c r="E28" s="444" t="s">
        <v>232</v>
      </c>
      <c r="F28" s="445"/>
      <c r="G28" s="445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46" t="s">
        <v>131</v>
      </c>
      <c r="B1" s="246" t="s">
        <v>132</v>
      </c>
      <c r="C1" s="246" t="s">
        <v>133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20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474</v>
      </c>
      <c r="C1" s="143" t="s">
        <v>475</v>
      </c>
      <c r="D1" s="143" t="s">
        <v>477</v>
      </c>
      <c r="E1" s="143" t="s">
        <v>478</v>
      </c>
      <c r="F1" s="143" t="s">
        <v>479</v>
      </c>
      <c r="G1" s="143" t="s">
        <v>480</v>
      </c>
      <c r="H1" s="143" t="s">
        <v>481</v>
      </c>
    </row>
    <row r="2" spans="1:8" ht="12.75">
      <c r="A2" s="143">
        <v>1</v>
      </c>
      <c r="B2" s="264" t="s">
        <v>499</v>
      </c>
      <c r="C2" s="264" t="s">
        <v>501</v>
      </c>
      <c r="D2" s="264" t="s">
        <v>502</v>
      </c>
      <c r="E2" s="264" t="s">
        <v>811</v>
      </c>
      <c r="F2" s="264" t="s">
        <v>812</v>
      </c>
      <c r="G2" s="264" t="s">
        <v>813</v>
      </c>
      <c r="H2" s="143" t="s">
        <v>34</v>
      </c>
    </row>
    <row r="3" spans="1:8" ht="12.75">
      <c r="A3" s="143">
        <v>2</v>
      </c>
      <c r="B3" s="264" t="s">
        <v>499</v>
      </c>
      <c r="C3" s="264"/>
      <c r="D3" s="264" t="s">
        <v>500</v>
      </c>
      <c r="E3" s="264" t="s">
        <v>814</v>
      </c>
      <c r="F3" s="264" t="s">
        <v>815</v>
      </c>
      <c r="G3" s="264" t="s">
        <v>502</v>
      </c>
      <c r="H3" s="143" t="s">
        <v>35</v>
      </c>
    </row>
    <row r="4" spans="1:8" ht="12.75">
      <c r="A4" s="143">
        <v>3</v>
      </c>
      <c r="B4" s="264" t="s">
        <v>499</v>
      </c>
      <c r="C4" s="264"/>
      <c r="D4" s="264" t="s">
        <v>500</v>
      </c>
      <c r="E4" s="264" t="s">
        <v>816</v>
      </c>
      <c r="F4" s="264" t="s">
        <v>817</v>
      </c>
      <c r="G4" s="264" t="s">
        <v>502</v>
      </c>
      <c r="H4" s="143" t="s">
        <v>31</v>
      </c>
    </row>
    <row r="5" spans="1:8" ht="12.75">
      <c r="A5" s="143">
        <v>4</v>
      </c>
      <c r="B5" s="264" t="s">
        <v>499</v>
      </c>
      <c r="C5" s="264"/>
      <c r="D5" s="264" t="s">
        <v>500</v>
      </c>
      <c r="E5" s="264" t="s">
        <v>818</v>
      </c>
      <c r="F5" s="264" t="s">
        <v>819</v>
      </c>
      <c r="G5" s="264" t="s">
        <v>502</v>
      </c>
      <c r="H5" s="143" t="s">
        <v>34</v>
      </c>
    </row>
    <row r="6" spans="1:8" ht="12.75">
      <c r="A6" s="143">
        <v>5</v>
      </c>
      <c r="B6" s="264" t="s">
        <v>505</v>
      </c>
      <c r="C6" s="264" t="s">
        <v>507</v>
      </c>
      <c r="D6" s="264" t="s">
        <v>508</v>
      </c>
      <c r="E6" s="264" t="s">
        <v>820</v>
      </c>
      <c r="F6" s="264" t="s">
        <v>821</v>
      </c>
      <c r="G6" s="264" t="s">
        <v>822</v>
      </c>
      <c r="H6" s="143" t="s">
        <v>34</v>
      </c>
    </row>
    <row r="7" spans="1:8" ht="12.75">
      <c r="A7" s="143">
        <v>6</v>
      </c>
      <c r="B7" s="264" t="s">
        <v>505</v>
      </c>
      <c r="C7" s="264" t="s">
        <v>509</v>
      </c>
      <c r="D7" s="264" t="s">
        <v>510</v>
      </c>
      <c r="E7" s="264" t="s">
        <v>823</v>
      </c>
      <c r="F7" s="264" t="s">
        <v>824</v>
      </c>
      <c r="G7" s="264" t="s">
        <v>822</v>
      </c>
      <c r="H7" s="143" t="s">
        <v>34</v>
      </c>
    </row>
    <row r="8" spans="1:8" ht="12.75">
      <c r="A8" s="143">
        <v>7</v>
      </c>
      <c r="B8" s="264" t="s">
        <v>505</v>
      </c>
      <c r="C8" s="264" t="s">
        <v>509</v>
      </c>
      <c r="D8" s="264" t="s">
        <v>510</v>
      </c>
      <c r="E8" s="264" t="s">
        <v>825</v>
      </c>
      <c r="F8" s="264" t="s">
        <v>826</v>
      </c>
      <c r="G8" s="264" t="s">
        <v>822</v>
      </c>
      <c r="H8" s="143" t="s">
        <v>34</v>
      </c>
    </row>
    <row r="9" spans="1:8" ht="12.75">
      <c r="A9" s="143">
        <v>8</v>
      </c>
      <c r="B9" s="264" t="s">
        <v>505</v>
      </c>
      <c r="C9" s="264" t="s">
        <v>509</v>
      </c>
      <c r="D9" s="264" t="s">
        <v>510</v>
      </c>
      <c r="E9" s="264" t="s">
        <v>827</v>
      </c>
      <c r="F9" s="264" t="s">
        <v>828</v>
      </c>
      <c r="G9" s="264" t="s">
        <v>822</v>
      </c>
      <c r="H9" s="143" t="s">
        <v>34</v>
      </c>
    </row>
    <row r="10" spans="1:8" ht="12.75">
      <c r="A10" s="143">
        <v>9</v>
      </c>
      <c r="B10" s="264" t="s">
        <v>505</v>
      </c>
      <c r="C10" s="264" t="s">
        <v>509</v>
      </c>
      <c r="D10" s="264" t="s">
        <v>510</v>
      </c>
      <c r="E10" s="264" t="s">
        <v>829</v>
      </c>
      <c r="F10" s="264" t="s">
        <v>830</v>
      </c>
      <c r="G10" s="264" t="s">
        <v>831</v>
      </c>
      <c r="H10" s="143" t="s">
        <v>34</v>
      </c>
    </row>
    <row r="11" spans="1:8" ht="12.75">
      <c r="A11" s="143">
        <v>10</v>
      </c>
      <c r="B11" s="264" t="s">
        <v>505</v>
      </c>
      <c r="C11" s="264" t="s">
        <v>517</v>
      </c>
      <c r="D11" s="264" t="s">
        <v>518</v>
      </c>
      <c r="E11" s="264" t="s">
        <v>832</v>
      </c>
      <c r="F11" s="264" t="s">
        <v>833</v>
      </c>
      <c r="G11" s="264" t="s">
        <v>834</v>
      </c>
      <c r="H11" s="143" t="s">
        <v>34</v>
      </c>
    </row>
    <row r="12" spans="1:8" ht="12.75">
      <c r="A12" s="143">
        <v>11</v>
      </c>
      <c r="B12" s="264" t="s">
        <v>505</v>
      </c>
      <c r="C12" s="264" t="s">
        <v>519</v>
      </c>
      <c r="D12" s="264" t="s">
        <v>520</v>
      </c>
      <c r="E12" s="264" t="s">
        <v>835</v>
      </c>
      <c r="F12" s="264" t="s">
        <v>836</v>
      </c>
      <c r="G12" s="264" t="s">
        <v>822</v>
      </c>
      <c r="H12" s="143" t="s">
        <v>34</v>
      </c>
    </row>
    <row r="13" spans="1:8" ht="12.75">
      <c r="A13" s="143">
        <v>12</v>
      </c>
      <c r="B13" s="264" t="s">
        <v>505</v>
      </c>
      <c r="C13" s="264" t="s">
        <v>523</v>
      </c>
      <c r="D13" s="264" t="s">
        <v>524</v>
      </c>
      <c r="E13" s="264" t="s">
        <v>837</v>
      </c>
      <c r="F13" s="264" t="s">
        <v>838</v>
      </c>
      <c r="G13" s="264" t="s">
        <v>822</v>
      </c>
      <c r="H13" s="143" t="s">
        <v>34</v>
      </c>
    </row>
    <row r="14" spans="1:8" ht="12.75">
      <c r="A14" s="143">
        <v>13</v>
      </c>
      <c r="B14" s="264" t="s">
        <v>505</v>
      </c>
      <c r="C14" s="264"/>
      <c r="D14" s="264" t="s">
        <v>506</v>
      </c>
      <c r="E14" s="264" t="s">
        <v>839</v>
      </c>
      <c r="F14" s="264" t="s">
        <v>840</v>
      </c>
      <c r="G14" s="264" t="s">
        <v>841</v>
      </c>
      <c r="H14" s="143" t="s">
        <v>34</v>
      </c>
    </row>
    <row r="15" spans="1:8" ht="12.75">
      <c r="A15" s="143">
        <v>14</v>
      </c>
      <c r="B15" s="264" t="s">
        <v>529</v>
      </c>
      <c r="C15" s="264" t="s">
        <v>531</v>
      </c>
      <c r="D15" s="264" t="s">
        <v>532</v>
      </c>
      <c r="E15" s="264" t="s">
        <v>842</v>
      </c>
      <c r="F15" s="264" t="s">
        <v>843</v>
      </c>
      <c r="G15" s="264" t="s">
        <v>844</v>
      </c>
      <c r="H15" s="143" t="s">
        <v>34</v>
      </c>
    </row>
    <row r="16" spans="1:8" ht="12.75">
      <c r="A16" s="143">
        <v>15</v>
      </c>
      <c r="B16" s="264" t="s">
        <v>529</v>
      </c>
      <c r="C16" s="264" t="s">
        <v>533</v>
      </c>
      <c r="D16" s="264" t="s">
        <v>534</v>
      </c>
      <c r="E16" s="264" t="s">
        <v>845</v>
      </c>
      <c r="F16" s="264" t="s">
        <v>846</v>
      </c>
      <c r="G16" s="264" t="s">
        <v>844</v>
      </c>
      <c r="H16" s="143" t="s">
        <v>34</v>
      </c>
    </row>
    <row r="17" spans="1:8" ht="12.75">
      <c r="A17" s="143">
        <v>16</v>
      </c>
      <c r="B17" s="264" t="s">
        <v>529</v>
      </c>
      <c r="C17" s="264" t="s">
        <v>539</v>
      </c>
      <c r="D17" s="264" t="s">
        <v>540</v>
      </c>
      <c r="E17" s="264" t="s">
        <v>847</v>
      </c>
      <c r="F17" s="264" t="s">
        <v>848</v>
      </c>
      <c r="G17" s="264" t="s">
        <v>844</v>
      </c>
      <c r="H17" s="143" t="s">
        <v>34</v>
      </c>
    </row>
    <row r="18" spans="1:8" ht="12.75">
      <c r="A18" s="143">
        <v>17</v>
      </c>
      <c r="B18" s="264" t="s">
        <v>543</v>
      </c>
      <c r="C18" s="264" t="s">
        <v>545</v>
      </c>
      <c r="D18" s="264" t="s">
        <v>546</v>
      </c>
      <c r="E18" s="264" t="s">
        <v>849</v>
      </c>
      <c r="F18" s="264" t="s">
        <v>850</v>
      </c>
      <c r="G18" s="264" t="s">
        <v>851</v>
      </c>
      <c r="H18" s="143" t="s">
        <v>34</v>
      </c>
    </row>
    <row r="19" spans="1:8" ht="12.75">
      <c r="A19" s="143">
        <v>18</v>
      </c>
      <c r="B19" s="264" t="s">
        <v>543</v>
      </c>
      <c r="C19" s="264" t="s">
        <v>547</v>
      </c>
      <c r="D19" s="264" t="s">
        <v>548</v>
      </c>
      <c r="E19" s="264" t="s">
        <v>852</v>
      </c>
      <c r="F19" s="264" t="s">
        <v>853</v>
      </c>
      <c r="G19" s="264" t="s">
        <v>851</v>
      </c>
      <c r="H19" s="143" t="s">
        <v>34</v>
      </c>
    </row>
    <row r="20" spans="1:8" ht="12.75">
      <c r="A20" s="143">
        <v>19</v>
      </c>
      <c r="B20" s="264" t="s">
        <v>543</v>
      </c>
      <c r="C20" s="264" t="s">
        <v>549</v>
      </c>
      <c r="D20" s="264" t="s">
        <v>550</v>
      </c>
      <c r="E20" s="264" t="s">
        <v>854</v>
      </c>
      <c r="F20" s="264" t="s">
        <v>855</v>
      </c>
      <c r="G20" s="264" t="s">
        <v>851</v>
      </c>
      <c r="H20" s="143" t="s">
        <v>34</v>
      </c>
    </row>
    <row r="21" spans="1:8" ht="12.75">
      <c r="A21" s="143">
        <v>20</v>
      </c>
      <c r="B21" s="264" t="s">
        <v>543</v>
      </c>
      <c r="C21" s="264" t="s">
        <v>551</v>
      </c>
      <c r="D21" s="264" t="s">
        <v>552</v>
      </c>
      <c r="E21" s="264" t="s">
        <v>856</v>
      </c>
      <c r="F21" s="264" t="s">
        <v>857</v>
      </c>
      <c r="G21" s="264" t="s">
        <v>851</v>
      </c>
      <c r="H21" s="143" t="s">
        <v>34</v>
      </c>
    </row>
    <row r="22" spans="1:8" ht="12.75">
      <c r="A22" s="143">
        <v>21</v>
      </c>
      <c r="B22" s="264" t="s">
        <v>543</v>
      </c>
      <c r="C22" s="264" t="s">
        <v>553</v>
      </c>
      <c r="D22" s="264" t="s">
        <v>554</v>
      </c>
      <c r="E22" s="264" t="s">
        <v>858</v>
      </c>
      <c r="F22" s="264" t="s">
        <v>859</v>
      </c>
      <c r="G22" s="264" t="s">
        <v>851</v>
      </c>
      <c r="H22" s="143" t="s">
        <v>34</v>
      </c>
    </row>
    <row r="23" spans="1:8" ht="12.75">
      <c r="A23" s="143">
        <v>22</v>
      </c>
      <c r="B23" s="264" t="s">
        <v>543</v>
      </c>
      <c r="C23" s="264" t="s">
        <v>555</v>
      </c>
      <c r="D23" s="264" t="s">
        <v>556</v>
      </c>
      <c r="E23" s="264" t="s">
        <v>860</v>
      </c>
      <c r="F23" s="264" t="s">
        <v>861</v>
      </c>
      <c r="G23" s="264" t="s">
        <v>851</v>
      </c>
      <c r="H23" s="143" t="s">
        <v>34</v>
      </c>
    </row>
    <row r="24" spans="1:8" ht="12.75">
      <c r="A24" s="143">
        <v>23</v>
      </c>
      <c r="B24" s="264" t="s">
        <v>557</v>
      </c>
      <c r="C24" s="264" t="s">
        <v>519</v>
      </c>
      <c r="D24" s="264" t="s">
        <v>565</v>
      </c>
      <c r="E24" s="264" t="s">
        <v>862</v>
      </c>
      <c r="F24" s="264" t="s">
        <v>863</v>
      </c>
      <c r="G24" s="264" t="s">
        <v>864</v>
      </c>
      <c r="H24" s="143" t="s">
        <v>34</v>
      </c>
    </row>
    <row r="25" spans="1:8" ht="12.75">
      <c r="A25" s="143">
        <v>24</v>
      </c>
      <c r="B25" s="264" t="s">
        <v>557</v>
      </c>
      <c r="C25" s="264" t="s">
        <v>519</v>
      </c>
      <c r="D25" s="264" t="s">
        <v>565</v>
      </c>
      <c r="E25" s="264" t="s">
        <v>865</v>
      </c>
      <c r="F25" s="264" t="s">
        <v>866</v>
      </c>
      <c r="G25" s="264" t="s">
        <v>867</v>
      </c>
      <c r="H25" s="143" t="s">
        <v>34</v>
      </c>
    </row>
    <row r="26" spans="1:8" ht="12.75">
      <c r="A26" s="143">
        <v>25</v>
      </c>
      <c r="B26" s="264" t="s">
        <v>557</v>
      </c>
      <c r="C26" s="264" t="s">
        <v>568</v>
      </c>
      <c r="D26" s="264" t="s">
        <v>569</v>
      </c>
      <c r="E26" s="264" t="s">
        <v>868</v>
      </c>
      <c r="F26" s="264" t="s">
        <v>869</v>
      </c>
      <c r="G26" s="264" t="s">
        <v>864</v>
      </c>
      <c r="H26" s="143" t="s">
        <v>34</v>
      </c>
    </row>
    <row r="27" spans="1:8" ht="12.75">
      <c r="A27" s="143">
        <v>26</v>
      </c>
      <c r="B27" s="264" t="s">
        <v>557</v>
      </c>
      <c r="C27" s="264" t="s">
        <v>572</v>
      </c>
      <c r="D27" s="264" t="s">
        <v>573</v>
      </c>
      <c r="E27" s="264" t="s">
        <v>870</v>
      </c>
      <c r="F27" s="264" t="s">
        <v>871</v>
      </c>
      <c r="G27" s="264" t="s">
        <v>867</v>
      </c>
      <c r="H27" s="143" t="s">
        <v>34</v>
      </c>
    </row>
    <row r="28" spans="1:8" ht="12.75">
      <c r="A28" s="143">
        <v>27</v>
      </c>
      <c r="B28" s="264" t="s">
        <v>872</v>
      </c>
      <c r="C28" s="264" t="s">
        <v>872</v>
      </c>
      <c r="D28" s="264" t="s">
        <v>873</v>
      </c>
      <c r="E28" s="264" t="s">
        <v>874</v>
      </c>
      <c r="F28" s="264" t="s">
        <v>875</v>
      </c>
      <c r="G28" s="264" t="s">
        <v>876</v>
      </c>
      <c r="H28" s="143" t="s">
        <v>34</v>
      </c>
    </row>
    <row r="29" spans="1:8" ht="12.75">
      <c r="A29" s="143">
        <v>28</v>
      </c>
      <c r="B29" s="264" t="s">
        <v>574</v>
      </c>
      <c r="C29" s="264"/>
      <c r="D29" s="264" t="s">
        <v>575</v>
      </c>
      <c r="E29" s="264" t="s">
        <v>877</v>
      </c>
      <c r="F29" s="264" t="s">
        <v>878</v>
      </c>
      <c r="G29" s="264" t="s">
        <v>879</v>
      </c>
      <c r="H29" s="143" t="s">
        <v>34</v>
      </c>
    </row>
    <row r="30" spans="1:8" ht="12.75">
      <c r="A30" s="143">
        <v>29</v>
      </c>
      <c r="B30" s="264" t="s">
        <v>574</v>
      </c>
      <c r="C30" s="264"/>
      <c r="D30" s="264" t="s">
        <v>544</v>
      </c>
      <c r="E30" s="264" t="s">
        <v>880</v>
      </c>
      <c r="F30" s="264" t="s">
        <v>881</v>
      </c>
      <c r="G30" s="264" t="s">
        <v>851</v>
      </c>
      <c r="H30" s="143" t="s">
        <v>31</v>
      </c>
    </row>
    <row r="31" spans="1:8" ht="12.75">
      <c r="A31" s="143">
        <v>30</v>
      </c>
      <c r="B31" s="264" t="s">
        <v>574</v>
      </c>
      <c r="C31" s="264"/>
      <c r="D31" s="264" t="s">
        <v>575</v>
      </c>
      <c r="E31" s="264" t="s">
        <v>882</v>
      </c>
      <c r="F31" s="264" t="s">
        <v>883</v>
      </c>
      <c r="G31" s="264" t="s">
        <v>879</v>
      </c>
      <c r="H31" s="143" t="s">
        <v>34</v>
      </c>
    </row>
    <row r="32" spans="1:8" ht="12.75">
      <c r="A32" s="143">
        <v>31</v>
      </c>
      <c r="B32" s="264" t="s">
        <v>574</v>
      </c>
      <c r="C32" s="264"/>
      <c r="D32" s="264" t="s">
        <v>575</v>
      </c>
      <c r="E32" s="264" t="s">
        <v>884</v>
      </c>
      <c r="F32" s="264" t="s">
        <v>885</v>
      </c>
      <c r="G32" s="264" t="s">
        <v>879</v>
      </c>
      <c r="H32" s="143" t="s">
        <v>37</v>
      </c>
    </row>
    <row r="33" spans="1:8" ht="12.75">
      <c r="A33" s="143">
        <v>32</v>
      </c>
      <c r="B33" s="264" t="s">
        <v>574</v>
      </c>
      <c r="C33" s="264"/>
      <c r="D33" s="264" t="s">
        <v>575</v>
      </c>
      <c r="E33" s="264" t="s">
        <v>886</v>
      </c>
      <c r="F33" s="264" t="s">
        <v>887</v>
      </c>
      <c r="G33" s="264" t="s">
        <v>888</v>
      </c>
      <c r="H33" s="143" t="s">
        <v>34</v>
      </c>
    </row>
    <row r="34" spans="1:8" ht="12.75">
      <c r="A34" s="143">
        <v>33</v>
      </c>
      <c r="B34" s="264" t="s">
        <v>574</v>
      </c>
      <c r="C34" s="264"/>
      <c r="D34" s="264" t="s">
        <v>575</v>
      </c>
      <c r="E34" s="264" t="s">
        <v>889</v>
      </c>
      <c r="F34" s="264" t="s">
        <v>890</v>
      </c>
      <c r="G34" s="264" t="s">
        <v>891</v>
      </c>
      <c r="H34" s="143" t="s">
        <v>34</v>
      </c>
    </row>
    <row r="35" spans="1:8" ht="12.75">
      <c r="A35" s="143">
        <v>34</v>
      </c>
      <c r="B35" s="264" t="s">
        <v>574</v>
      </c>
      <c r="C35" s="264"/>
      <c r="D35" s="264" t="s">
        <v>575</v>
      </c>
      <c r="E35" s="264" t="s">
        <v>892</v>
      </c>
      <c r="F35" s="264" t="s">
        <v>893</v>
      </c>
      <c r="G35" s="264" t="s">
        <v>894</v>
      </c>
      <c r="H35" s="143" t="s">
        <v>33</v>
      </c>
    </row>
    <row r="36" spans="1:8" ht="12.75">
      <c r="A36" s="143">
        <v>35</v>
      </c>
      <c r="B36" s="264" t="s">
        <v>574</v>
      </c>
      <c r="C36" s="264"/>
      <c r="D36" s="264" t="s">
        <v>544</v>
      </c>
      <c r="E36" s="264" t="s">
        <v>895</v>
      </c>
      <c r="F36" s="264" t="s">
        <v>896</v>
      </c>
      <c r="G36" s="264" t="s">
        <v>851</v>
      </c>
      <c r="H36" s="143" t="s">
        <v>34</v>
      </c>
    </row>
    <row r="37" spans="1:8" ht="12.75">
      <c r="A37" s="143">
        <v>36</v>
      </c>
      <c r="B37" s="264" t="s">
        <v>574</v>
      </c>
      <c r="C37" s="264"/>
      <c r="D37" s="264" t="s">
        <v>544</v>
      </c>
      <c r="E37" s="264" t="s">
        <v>897</v>
      </c>
      <c r="F37" s="264" t="s">
        <v>898</v>
      </c>
      <c r="G37" s="264" t="s">
        <v>851</v>
      </c>
      <c r="H37" s="143" t="s">
        <v>34</v>
      </c>
    </row>
    <row r="38" spans="1:8" ht="12.75">
      <c r="A38" s="143">
        <v>37</v>
      </c>
      <c r="B38" s="264" t="s">
        <v>576</v>
      </c>
      <c r="C38" s="264"/>
      <c r="D38" s="264" t="s">
        <v>577</v>
      </c>
      <c r="E38" s="264" t="s">
        <v>899</v>
      </c>
      <c r="F38" s="264" t="s">
        <v>900</v>
      </c>
      <c r="G38" s="264" t="s">
        <v>901</v>
      </c>
      <c r="H38" s="143" t="s">
        <v>35</v>
      </c>
    </row>
    <row r="39" spans="1:8" ht="12.75">
      <c r="A39" s="143">
        <v>38</v>
      </c>
      <c r="B39" s="264" t="s">
        <v>576</v>
      </c>
      <c r="C39" s="264"/>
      <c r="D39" s="264" t="s">
        <v>577</v>
      </c>
      <c r="E39" s="264" t="s">
        <v>902</v>
      </c>
      <c r="F39" s="264" t="s">
        <v>903</v>
      </c>
      <c r="G39" s="264" t="s">
        <v>901</v>
      </c>
      <c r="H39" s="143" t="s">
        <v>34</v>
      </c>
    </row>
    <row r="40" spans="1:8" ht="12.75">
      <c r="A40" s="143">
        <v>39</v>
      </c>
      <c r="B40" s="264" t="s">
        <v>576</v>
      </c>
      <c r="C40" s="264"/>
      <c r="D40" s="264" t="s">
        <v>577</v>
      </c>
      <c r="E40" s="264" t="s">
        <v>904</v>
      </c>
      <c r="F40" s="264" t="s">
        <v>905</v>
      </c>
      <c r="G40" s="264" t="s">
        <v>901</v>
      </c>
      <c r="H40" s="143" t="s">
        <v>37</v>
      </c>
    </row>
    <row r="41" spans="1:8" ht="12.75">
      <c r="A41" s="143">
        <v>40</v>
      </c>
      <c r="B41" s="264" t="s">
        <v>576</v>
      </c>
      <c r="C41" s="264"/>
      <c r="D41" s="264" t="s">
        <v>577</v>
      </c>
      <c r="E41" s="264" t="s">
        <v>906</v>
      </c>
      <c r="F41" s="264" t="s">
        <v>907</v>
      </c>
      <c r="G41" s="264" t="s">
        <v>901</v>
      </c>
      <c r="H41" s="143" t="s">
        <v>37</v>
      </c>
    </row>
    <row r="42" spans="1:8" ht="12.75">
      <c r="A42" s="143">
        <v>41</v>
      </c>
      <c r="B42" s="264" t="s">
        <v>576</v>
      </c>
      <c r="C42" s="264"/>
      <c r="D42" s="264" t="s">
        <v>577</v>
      </c>
      <c r="E42" s="264" t="s">
        <v>908</v>
      </c>
      <c r="F42" s="264" t="s">
        <v>909</v>
      </c>
      <c r="G42" s="264" t="s">
        <v>910</v>
      </c>
      <c r="H42" s="143" t="s">
        <v>34</v>
      </c>
    </row>
    <row r="43" spans="1:8" ht="12.75">
      <c r="A43" s="143">
        <v>42</v>
      </c>
      <c r="B43" s="264" t="s">
        <v>576</v>
      </c>
      <c r="C43" s="264"/>
      <c r="D43" s="264" t="s">
        <v>577</v>
      </c>
      <c r="E43" s="264" t="s">
        <v>911</v>
      </c>
      <c r="F43" s="264" t="s">
        <v>912</v>
      </c>
      <c r="G43" s="264" t="s">
        <v>894</v>
      </c>
      <c r="H43" s="143" t="s">
        <v>33</v>
      </c>
    </row>
    <row r="44" spans="1:8" ht="12.75">
      <c r="A44" s="143">
        <v>43</v>
      </c>
      <c r="B44" s="264" t="s">
        <v>576</v>
      </c>
      <c r="C44" s="264"/>
      <c r="D44" s="264" t="s">
        <v>577</v>
      </c>
      <c r="E44" s="264" t="s">
        <v>913</v>
      </c>
      <c r="F44" s="264" t="s">
        <v>914</v>
      </c>
      <c r="G44" s="264" t="s">
        <v>901</v>
      </c>
      <c r="H44" s="143" t="s">
        <v>34</v>
      </c>
    </row>
    <row r="45" spans="1:8" ht="12.75">
      <c r="A45" s="143">
        <v>44</v>
      </c>
      <c r="B45" s="264" t="s">
        <v>576</v>
      </c>
      <c r="C45" s="264"/>
      <c r="D45" s="264" t="s">
        <v>577</v>
      </c>
      <c r="E45" s="264" t="s">
        <v>915</v>
      </c>
      <c r="F45" s="264" t="s">
        <v>916</v>
      </c>
      <c r="G45" s="264" t="s">
        <v>901</v>
      </c>
      <c r="H45" s="143" t="s">
        <v>34</v>
      </c>
    </row>
    <row r="46" spans="1:8" ht="12.75">
      <c r="A46" s="143">
        <v>45</v>
      </c>
      <c r="B46" s="264" t="s">
        <v>576</v>
      </c>
      <c r="C46" s="264"/>
      <c r="D46" s="264" t="s">
        <v>577</v>
      </c>
      <c r="E46" s="264" t="s">
        <v>917</v>
      </c>
      <c r="F46" s="264" t="s">
        <v>918</v>
      </c>
      <c r="G46" s="264" t="s">
        <v>867</v>
      </c>
      <c r="H46" s="143" t="s">
        <v>34</v>
      </c>
    </row>
    <row r="47" spans="1:8" ht="12.75">
      <c r="A47" s="143">
        <v>46</v>
      </c>
      <c r="B47" s="264" t="s">
        <v>576</v>
      </c>
      <c r="C47" s="264"/>
      <c r="D47" s="264" t="s">
        <v>577</v>
      </c>
      <c r="E47" s="264" t="s">
        <v>919</v>
      </c>
      <c r="F47" s="264" t="s">
        <v>920</v>
      </c>
      <c r="G47" s="264" t="s">
        <v>901</v>
      </c>
      <c r="H47" s="143" t="s">
        <v>37</v>
      </c>
    </row>
    <row r="48" spans="1:8" ht="12.75">
      <c r="A48" s="143">
        <v>47</v>
      </c>
      <c r="B48" s="264" t="s">
        <v>576</v>
      </c>
      <c r="C48" s="264"/>
      <c r="D48" s="264" t="s">
        <v>558</v>
      </c>
      <c r="E48" s="264" t="s">
        <v>921</v>
      </c>
      <c r="F48" s="264" t="s">
        <v>922</v>
      </c>
      <c r="G48" s="264" t="s">
        <v>864</v>
      </c>
      <c r="H48" s="143" t="s">
        <v>34</v>
      </c>
    </row>
    <row r="49" spans="1:8" ht="12.75">
      <c r="A49" s="143">
        <v>48</v>
      </c>
      <c r="B49" s="264" t="s">
        <v>576</v>
      </c>
      <c r="C49" s="264"/>
      <c r="D49" s="264" t="s">
        <v>577</v>
      </c>
      <c r="E49" s="264" t="s">
        <v>923</v>
      </c>
      <c r="F49" s="264" t="s">
        <v>924</v>
      </c>
      <c r="G49" s="264" t="s">
        <v>864</v>
      </c>
      <c r="H49" s="143" t="s">
        <v>34</v>
      </c>
    </row>
    <row r="50" spans="1:8" ht="12.75">
      <c r="A50" s="143">
        <v>49</v>
      </c>
      <c r="B50" s="264" t="s">
        <v>578</v>
      </c>
      <c r="C50" s="264" t="s">
        <v>578</v>
      </c>
      <c r="D50" s="264" t="s">
        <v>579</v>
      </c>
      <c r="E50" s="264" t="s">
        <v>925</v>
      </c>
      <c r="F50" s="264" t="s">
        <v>926</v>
      </c>
      <c r="G50" s="264" t="s">
        <v>927</v>
      </c>
      <c r="H50" s="143" t="s">
        <v>34</v>
      </c>
    </row>
    <row r="51" spans="1:8" ht="12.75">
      <c r="A51" s="143">
        <v>50</v>
      </c>
      <c r="B51" s="264" t="s">
        <v>578</v>
      </c>
      <c r="C51" s="264" t="s">
        <v>578</v>
      </c>
      <c r="D51" s="264" t="s">
        <v>579</v>
      </c>
      <c r="E51" s="264" t="s">
        <v>928</v>
      </c>
      <c r="F51" s="264" t="s">
        <v>929</v>
      </c>
      <c r="G51" s="264" t="s">
        <v>930</v>
      </c>
      <c r="H51" s="143" t="s">
        <v>34</v>
      </c>
    </row>
    <row r="52" spans="1:8" ht="12.75">
      <c r="A52" s="143">
        <v>51</v>
      </c>
      <c r="B52" s="264" t="s">
        <v>578</v>
      </c>
      <c r="C52" s="264" t="s">
        <v>578</v>
      </c>
      <c r="D52" s="264" t="s">
        <v>579</v>
      </c>
      <c r="E52" s="264" t="s">
        <v>931</v>
      </c>
      <c r="F52" s="264" t="s">
        <v>932</v>
      </c>
      <c r="G52" s="264" t="s">
        <v>930</v>
      </c>
      <c r="H52" s="143" t="s">
        <v>34</v>
      </c>
    </row>
    <row r="53" spans="1:8" ht="12.75">
      <c r="A53" s="143">
        <v>52</v>
      </c>
      <c r="B53" s="264" t="s">
        <v>578</v>
      </c>
      <c r="C53" s="264" t="s">
        <v>578</v>
      </c>
      <c r="D53" s="264" t="s">
        <v>579</v>
      </c>
      <c r="E53" s="264" t="s">
        <v>933</v>
      </c>
      <c r="F53" s="264" t="s">
        <v>934</v>
      </c>
      <c r="G53" s="264" t="s">
        <v>935</v>
      </c>
      <c r="H53" s="143" t="s">
        <v>34</v>
      </c>
    </row>
    <row r="54" spans="1:8" ht="12.75">
      <c r="A54" s="143">
        <v>53</v>
      </c>
      <c r="B54" s="264" t="s">
        <v>578</v>
      </c>
      <c r="C54" s="264" t="s">
        <v>578</v>
      </c>
      <c r="D54" s="264" t="s">
        <v>579</v>
      </c>
      <c r="E54" s="264" t="s">
        <v>936</v>
      </c>
      <c r="F54" s="264" t="s">
        <v>937</v>
      </c>
      <c r="G54" s="264" t="s">
        <v>938</v>
      </c>
      <c r="H54" s="143" t="s">
        <v>34</v>
      </c>
    </row>
    <row r="55" spans="1:8" ht="12.75">
      <c r="A55" s="143">
        <v>54</v>
      </c>
      <c r="B55" s="264" t="s">
        <v>578</v>
      </c>
      <c r="C55" s="264" t="s">
        <v>578</v>
      </c>
      <c r="D55" s="264" t="s">
        <v>579</v>
      </c>
      <c r="E55" s="264" t="s">
        <v>939</v>
      </c>
      <c r="F55" s="264" t="s">
        <v>940</v>
      </c>
      <c r="G55" s="264" t="s">
        <v>941</v>
      </c>
      <c r="H55" s="143" t="s">
        <v>31</v>
      </c>
    </row>
    <row r="56" spans="1:8" ht="12.75">
      <c r="A56" s="143">
        <v>55</v>
      </c>
      <c r="B56" s="264" t="s">
        <v>578</v>
      </c>
      <c r="C56" s="264" t="s">
        <v>578</v>
      </c>
      <c r="D56" s="264" t="s">
        <v>579</v>
      </c>
      <c r="E56" s="264" t="s">
        <v>942</v>
      </c>
      <c r="F56" s="264" t="s">
        <v>943</v>
      </c>
      <c r="G56" s="264" t="s">
        <v>944</v>
      </c>
      <c r="H56" s="143" t="s">
        <v>34</v>
      </c>
    </row>
    <row r="57" spans="1:8" ht="12.75">
      <c r="A57" s="143">
        <v>56</v>
      </c>
      <c r="B57" s="264" t="s">
        <v>578</v>
      </c>
      <c r="C57" s="264" t="s">
        <v>578</v>
      </c>
      <c r="D57" s="264" t="s">
        <v>579</v>
      </c>
      <c r="E57" s="264" t="s">
        <v>945</v>
      </c>
      <c r="F57" s="264" t="s">
        <v>946</v>
      </c>
      <c r="G57" s="264" t="s">
        <v>894</v>
      </c>
      <c r="H57" s="143" t="s">
        <v>34</v>
      </c>
    </row>
    <row r="58" spans="1:8" ht="12.75">
      <c r="A58" s="143">
        <v>57</v>
      </c>
      <c r="B58" s="264" t="s">
        <v>578</v>
      </c>
      <c r="C58" s="264" t="s">
        <v>578</v>
      </c>
      <c r="D58" s="264" t="s">
        <v>579</v>
      </c>
      <c r="E58" s="264" t="s">
        <v>947</v>
      </c>
      <c r="F58" s="264" t="s">
        <v>948</v>
      </c>
      <c r="G58" s="264" t="s">
        <v>941</v>
      </c>
      <c r="H58" s="143" t="s">
        <v>31</v>
      </c>
    </row>
    <row r="59" spans="1:8" ht="12.75">
      <c r="A59" s="143">
        <v>58</v>
      </c>
      <c r="B59" s="264" t="s">
        <v>578</v>
      </c>
      <c r="C59" s="264" t="s">
        <v>578</v>
      </c>
      <c r="D59" s="264" t="s">
        <v>579</v>
      </c>
      <c r="E59" s="264" t="s">
        <v>949</v>
      </c>
      <c r="F59" s="264" t="s">
        <v>950</v>
      </c>
      <c r="G59" s="264" t="s">
        <v>944</v>
      </c>
      <c r="H59" s="143" t="s">
        <v>31</v>
      </c>
    </row>
    <row r="60" spans="1:8" ht="12.75">
      <c r="A60" s="143">
        <v>59</v>
      </c>
      <c r="B60" s="264" t="s">
        <v>578</v>
      </c>
      <c r="C60" s="264" t="s">
        <v>578</v>
      </c>
      <c r="D60" s="264" t="s">
        <v>579</v>
      </c>
      <c r="E60" s="264" t="s">
        <v>951</v>
      </c>
      <c r="F60" s="264" t="s">
        <v>952</v>
      </c>
      <c r="G60" s="264" t="s">
        <v>953</v>
      </c>
      <c r="H60" s="143" t="s">
        <v>34</v>
      </c>
    </row>
    <row r="61" spans="1:8" ht="12.75">
      <c r="A61" s="143">
        <v>60</v>
      </c>
      <c r="B61" s="264" t="s">
        <v>578</v>
      </c>
      <c r="C61" s="264" t="s">
        <v>578</v>
      </c>
      <c r="D61" s="264" t="s">
        <v>579</v>
      </c>
      <c r="E61" s="264" t="s">
        <v>954</v>
      </c>
      <c r="F61" s="264" t="s">
        <v>955</v>
      </c>
      <c r="G61" s="264" t="s">
        <v>927</v>
      </c>
      <c r="H61" s="143" t="s">
        <v>37</v>
      </c>
    </row>
    <row r="62" spans="1:8" ht="12.75">
      <c r="A62" s="143">
        <v>61</v>
      </c>
      <c r="B62" s="264" t="s">
        <v>578</v>
      </c>
      <c r="C62" s="264" t="s">
        <v>578</v>
      </c>
      <c r="D62" s="264" t="s">
        <v>579</v>
      </c>
      <c r="E62" s="264" t="s">
        <v>956</v>
      </c>
      <c r="F62" s="264" t="s">
        <v>957</v>
      </c>
      <c r="G62" s="264" t="s">
        <v>938</v>
      </c>
      <c r="H62" s="143" t="s">
        <v>34</v>
      </c>
    </row>
    <row r="63" spans="1:8" ht="12.75">
      <c r="A63" s="143">
        <v>62</v>
      </c>
      <c r="B63" s="264" t="s">
        <v>578</v>
      </c>
      <c r="C63" s="264" t="s">
        <v>578</v>
      </c>
      <c r="D63" s="264" t="s">
        <v>579</v>
      </c>
      <c r="E63" s="264" t="s">
        <v>958</v>
      </c>
      <c r="F63" s="264" t="s">
        <v>959</v>
      </c>
      <c r="G63" s="264" t="s">
        <v>960</v>
      </c>
      <c r="H63" s="143" t="s">
        <v>34</v>
      </c>
    </row>
    <row r="64" spans="1:8" ht="12.75">
      <c r="A64" s="143">
        <v>63</v>
      </c>
      <c r="B64" s="264" t="s">
        <v>578</v>
      </c>
      <c r="C64" s="264" t="s">
        <v>578</v>
      </c>
      <c r="D64" s="264" t="s">
        <v>579</v>
      </c>
      <c r="E64" s="264" t="s">
        <v>961</v>
      </c>
      <c r="F64" s="264" t="s">
        <v>962</v>
      </c>
      <c r="G64" s="264" t="s">
        <v>938</v>
      </c>
      <c r="H64" s="143" t="s">
        <v>34</v>
      </c>
    </row>
    <row r="65" spans="1:8" ht="12.75">
      <c r="A65" s="143">
        <v>64</v>
      </c>
      <c r="B65" s="264" t="s">
        <v>578</v>
      </c>
      <c r="C65" s="264" t="s">
        <v>578</v>
      </c>
      <c r="D65" s="264" t="s">
        <v>579</v>
      </c>
      <c r="E65" s="264" t="s">
        <v>963</v>
      </c>
      <c r="F65" s="264" t="s">
        <v>964</v>
      </c>
      <c r="G65" s="264" t="s">
        <v>965</v>
      </c>
      <c r="H65" s="143" t="s">
        <v>34</v>
      </c>
    </row>
    <row r="66" spans="1:8" ht="12.75">
      <c r="A66" s="143">
        <v>65</v>
      </c>
      <c r="B66" s="264" t="s">
        <v>578</v>
      </c>
      <c r="C66" s="264" t="s">
        <v>578</v>
      </c>
      <c r="D66" s="264" t="s">
        <v>579</v>
      </c>
      <c r="E66" s="264" t="s">
        <v>966</v>
      </c>
      <c r="F66" s="264" t="s">
        <v>967</v>
      </c>
      <c r="G66" s="264" t="s">
        <v>938</v>
      </c>
      <c r="H66" s="143" t="s">
        <v>35</v>
      </c>
    </row>
    <row r="67" spans="1:8" ht="12.75">
      <c r="A67" s="143">
        <v>66</v>
      </c>
      <c r="B67" s="264" t="s">
        <v>578</v>
      </c>
      <c r="C67" s="264" t="s">
        <v>578</v>
      </c>
      <c r="D67" s="264" t="s">
        <v>579</v>
      </c>
      <c r="E67" s="264" t="s">
        <v>968</v>
      </c>
      <c r="F67" s="264" t="s">
        <v>969</v>
      </c>
      <c r="G67" s="264" t="s">
        <v>930</v>
      </c>
      <c r="H67" s="143" t="s">
        <v>34</v>
      </c>
    </row>
    <row r="68" spans="1:8" ht="12.75">
      <c r="A68" s="143">
        <v>67</v>
      </c>
      <c r="B68" s="264" t="s">
        <v>578</v>
      </c>
      <c r="C68" s="264" t="s">
        <v>578</v>
      </c>
      <c r="D68" s="264" t="s">
        <v>579</v>
      </c>
      <c r="E68" s="264" t="s">
        <v>970</v>
      </c>
      <c r="F68" s="264" t="s">
        <v>971</v>
      </c>
      <c r="G68" s="264" t="s">
        <v>938</v>
      </c>
      <c r="H68" s="143" t="s">
        <v>34</v>
      </c>
    </row>
    <row r="69" spans="1:8" ht="12.75">
      <c r="A69" s="143">
        <v>68</v>
      </c>
      <c r="B69" s="264" t="s">
        <v>578</v>
      </c>
      <c r="C69" s="264" t="s">
        <v>578</v>
      </c>
      <c r="D69" s="264" t="s">
        <v>579</v>
      </c>
      <c r="E69" s="264" t="s">
        <v>972</v>
      </c>
      <c r="F69" s="264" t="s">
        <v>973</v>
      </c>
      <c r="G69" s="264" t="s">
        <v>834</v>
      </c>
      <c r="H69" s="143" t="s">
        <v>34</v>
      </c>
    </row>
    <row r="70" spans="1:8" ht="12.75">
      <c r="A70" s="143">
        <v>69</v>
      </c>
      <c r="B70" s="264" t="s">
        <v>578</v>
      </c>
      <c r="C70" s="264" t="s">
        <v>578</v>
      </c>
      <c r="D70" s="264" t="s">
        <v>579</v>
      </c>
      <c r="E70" s="264" t="s">
        <v>974</v>
      </c>
      <c r="F70" s="264" t="s">
        <v>975</v>
      </c>
      <c r="G70" s="264" t="s">
        <v>941</v>
      </c>
      <c r="H70" s="143" t="s">
        <v>34</v>
      </c>
    </row>
    <row r="71" spans="1:8" ht="12.75">
      <c r="A71" s="143">
        <v>70</v>
      </c>
      <c r="B71" s="264" t="s">
        <v>578</v>
      </c>
      <c r="C71" s="264" t="s">
        <v>578</v>
      </c>
      <c r="D71" s="264" t="s">
        <v>579</v>
      </c>
      <c r="E71" s="264" t="s">
        <v>976</v>
      </c>
      <c r="F71" s="264" t="s">
        <v>977</v>
      </c>
      <c r="G71" s="264" t="s">
        <v>938</v>
      </c>
      <c r="H71" s="143" t="s">
        <v>34</v>
      </c>
    </row>
    <row r="72" spans="1:8" ht="12.75">
      <c r="A72" s="143">
        <v>71</v>
      </c>
      <c r="B72" s="264" t="s">
        <v>578</v>
      </c>
      <c r="C72" s="264" t="s">
        <v>578</v>
      </c>
      <c r="D72" s="264" t="s">
        <v>579</v>
      </c>
      <c r="E72" s="264" t="s">
        <v>978</v>
      </c>
      <c r="F72" s="264" t="s">
        <v>979</v>
      </c>
      <c r="G72" s="264" t="s">
        <v>930</v>
      </c>
      <c r="H72" s="143" t="s">
        <v>34</v>
      </c>
    </row>
    <row r="73" spans="1:8" ht="12.75">
      <c r="A73" s="143">
        <v>72</v>
      </c>
      <c r="B73" s="264" t="s">
        <v>578</v>
      </c>
      <c r="C73" s="264" t="s">
        <v>578</v>
      </c>
      <c r="D73" s="264" t="s">
        <v>579</v>
      </c>
      <c r="E73" s="264" t="s">
        <v>980</v>
      </c>
      <c r="F73" s="264" t="s">
        <v>981</v>
      </c>
      <c r="G73" s="264" t="s">
        <v>894</v>
      </c>
      <c r="H73" s="143" t="s">
        <v>34</v>
      </c>
    </row>
    <row r="74" spans="1:8" ht="12.75">
      <c r="A74" s="143">
        <v>73</v>
      </c>
      <c r="B74" s="264" t="s">
        <v>578</v>
      </c>
      <c r="C74" s="264" t="s">
        <v>578</v>
      </c>
      <c r="D74" s="264" t="s">
        <v>579</v>
      </c>
      <c r="E74" s="264" t="s">
        <v>982</v>
      </c>
      <c r="F74" s="264" t="s">
        <v>983</v>
      </c>
      <c r="G74" s="264" t="s">
        <v>894</v>
      </c>
      <c r="H74" s="143" t="s">
        <v>34</v>
      </c>
    </row>
    <row r="75" spans="1:8" ht="12.75">
      <c r="A75" s="143">
        <v>74</v>
      </c>
      <c r="B75" s="264" t="s">
        <v>578</v>
      </c>
      <c r="C75" s="264" t="s">
        <v>578</v>
      </c>
      <c r="D75" s="264" t="s">
        <v>579</v>
      </c>
      <c r="E75" s="264" t="s">
        <v>984</v>
      </c>
      <c r="F75" s="264" t="s">
        <v>985</v>
      </c>
      <c r="G75" s="264" t="s">
        <v>944</v>
      </c>
      <c r="H75" s="143" t="s">
        <v>34</v>
      </c>
    </row>
    <row r="76" spans="1:8" ht="12.75">
      <c r="A76" s="143">
        <v>75</v>
      </c>
      <c r="B76" s="264" t="s">
        <v>578</v>
      </c>
      <c r="C76" s="264" t="s">
        <v>578</v>
      </c>
      <c r="D76" s="264" t="s">
        <v>579</v>
      </c>
      <c r="E76" s="264" t="s">
        <v>986</v>
      </c>
      <c r="F76" s="264" t="s">
        <v>987</v>
      </c>
      <c r="G76" s="264" t="s">
        <v>930</v>
      </c>
      <c r="H76" s="143" t="s">
        <v>34</v>
      </c>
    </row>
    <row r="77" spans="1:8" ht="12.75">
      <c r="A77" s="143">
        <v>76</v>
      </c>
      <c r="B77" s="264" t="s">
        <v>578</v>
      </c>
      <c r="C77" s="264" t="s">
        <v>578</v>
      </c>
      <c r="D77" s="264" t="s">
        <v>579</v>
      </c>
      <c r="E77" s="264" t="s">
        <v>988</v>
      </c>
      <c r="F77" s="264" t="s">
        <v>989</v>
      </c>
      <c r="G77" s="264" t="s">
        <v>944</v>
      </c>
      <c r="H77" s="143" t="s">
        <v>34</v>
      </c>
    </row>
    <row r="78" spans="1:8" ht="12.75">
      <c r="A78" s="143">
        <v>77</v>
      </c>
      <c r="B78" s="264" t="s">
        <v>578</v>
      </c>
      <c r="C78" s="264" t="s">
        <v>578</v>
      </c>
      <c r="D78" s="264" t="s">
        <v>579</v>
      </c>
      <c r="E78" s="264" t="s">
        <v>990</v>
      </c>
      <c r="F78" s="264" t="s">
        <v>991</v>
      </c>
      <c r="G78" s="264" t="s">
        <v>938</v>
      </c>
      <c r="H78" s="143" t="s">
        <v>34</v>
      </c>
    </row>
    <row r="79" spans="1:8" ht="12.75">
      <c r="A79" s="143">
        <v>78</v>
      </c>
      <c r="B79" s="264" t="s">
        <v>578</v>
      </c>
      <c r="C79" s="264" t="s">
        <v>578</v>
      </c>
      <c r="D79" s="264" t="s">
        <v>579</v>
      </c>
      <c r="E79" s="264" t="s">
        <v>992</v>
      </c>
      <c r="F79" s="264" t="s">
        <v>993</v>
      </c>
      <c r="G79" s="264" t="s">
        <v>930</v>
      </c>
      <c r="H79" s="143" t="s">
        <v>34</v>
      </c>
    </row>
    <row r="80" spans="1:8" ht="12.75">
      <c r="A80" s="143">
        <v>79</v>
      </c>
      <c r="B80" s="264" t="s">
        <v>578</v>
      </c>
      <c r="C80" s="264" t="s">
        <v>578</v>
      </c>
      <c r="D80" s="264" t="s">
        <v>579</v>
      </c>
      <c r="E80" s="264" t="s">
        <v>994</v>
      </c>
      <c r="F80" s="264" t="s">
        <v>995</v>
      </c>
      <c r="G80" s="264" t="s">
        <v>927</v>
      </c>
      <c r="H80" s="143" t="s">
        <v>34</v>
      </c>
    </row>
    <row r="81" spans="1:8" ht="12.75">
      <c r="A81" s="143">
        <v>80</v>
      </c>
      <c r="B81" s="264" t="s">
        <v>578</v>
      </c>
      <c r="C81" s="264" t="s">
        <v>578</v>
      </c>
      <c r="D81" s="264" t="s">
        <v>579</v>
      </c>
      <c r="E81" s="264" t="s">
        <v>996</v>
      </c>
      <c r="F81" s="264" t="s">
        <v>997</v>
      </c>
      <c r="G81" s="264" t="s">
        <v>938</v>
      </c>
      <c r="H81" s="143" t="s">
        <v>34</v>
      </c>
    </row>
    <row r="82" spans="1:8" ht="12.75">
      <c r="A82" s="143">
        <v>81</v>
      </c>
      <c r="B82" s="264" t="s">
        <v>578</v>
      </c>
      <c r="C82" s="264" t="s">
        <v>578</v>
      </c>
      <c r="D82" s="264" t="s">
        <v>579</v>
      </c>
      <c r="E82" s="264" t="s">
        <v>998</v>
      </c>
      <c r="F82" s="264" t="s">
        <v>999</v>
      </c>
      <c r="G82" s="264" t="s">
        <v>938</v>
      </c>
      <c r="H82" s="143" t="s">
        <v>34</v>
      </c>
    </row>
    <row r="83" spans="1:8" ht="12.75">
      <c r="A83" s="143">
        <v>82</v>
      </c>
      <c r="B83" s="264" t="s">
        <v>578</v>
      </c>
      <c r="C83" s="264" t="s">
        <v>578</v>
      </c>
      <c r="D83" s="264" t="s">
        <v>579</v>
      </c>
      <c r="E83" s="264" t="s">
        <v>1000</v>
      </c>
      <c r="F83" s="264" t="s">
        <v>1001</v>
      </c>
      <c r="G83" s="264" t="s">
        <v>944</v>
      </c>
      <c r="H83" s="143" t="s">
        <v>34</v>
      </c>
    </row>
    <row r="84" spans="1:8" ht="12.75">
      <c r="A84" s="143">
        <v>83</v>
      </c>
      <c r="B84" s="264" t="s">
        <v>578</v>
      </c>
      <c r="C84" s="264" t="s">
        <v>578</v>
      </c>
      <c r="D84" s="264" t="s">
        <v>579</v>
      </c>
      <c r="E84" s="264" t="s">
        <v>1002</v>
      </c>
      <c r="F84" s="264" t="s">
        <v>1003</v>
      </c>
      <c r="G84" s="264" t="s">
        <v>944</v>
      </c>
      <c r="H84" s="143" t="s">
        <v>31</v>
      </c>
    </row>
    <row r="85" spans="1:8" ht="12.75">
      <c r="A85" s="143">
        <v>84</v>
      </c>
      <c r="B85" s="264" t="s">
        <v>578</v>
      </c>
      <c r="C85" s="264" t="s">
        <v>578</v>
      </c>
      <c r="D85" s="264" t="s">
        <v>579</v>
      </c>
      <c r="E85" s="264" t="s">
        <v>1004</v>
      </c>
      <c r="F85" s="264" t="s">
        <v>1005</v>
      </c>
      <c r="G85" s="264" t="s">
        <v>938</v>
      </c>
      <c r="H85" s="143" t="s">
        <v>34</v>
      </c>
    </row>
    <row r="86" spans="1:8" ht="12.75">
      <c r="A86" s="143">
        <v>85</v>
      </c>
      <c r="B86" s="264" t="s">
        <v>578</v>
      </c>
      <c r="C86" s="264" t="s">
        <v>578</v>
      </c>
      <c r="D86" s="264" t="s">
        <v>579</v>
      </c>
      <c r="E86" s="264" t="s">
        <v>1006</v>
      </c>
      <c r="F86" s="264" t="s">
        <v>1007</v>
      </c>
      <c r="G86" s="264" t="s">
        <v>1008</v>
      </c>
      <c r="H86" s="143" t="s">
        <v>34</v>
      </c>
    </row>
    <row r="87" spans="1:8" ht="12.75">
      <c r="A87" s="143">
        <v>86</v>
      </c>
      <c r="B87" s="264" t="s">
        <v>578</v>
      </c>
      <c r="C87" s="264" t="s">
        <v>578</v>
      </c>
      <c r="D87" s="264" t="s">
        <v>579</v>
      </c>
      <c r="E87" s="264" t="s">
        <v>1009</v>
      </c>
      <c r="F87" s="264" t="s">
        <v>1010</v>
      </c>
      <c r="G87" s="264" t="s">
        <v>944</v>
      </c>
      <c r="H87" s="143" t="s">
        <v>34</v>
      </c>
    </row>
    <row r="88" spans="1:8" ht="12.75">
      <c r="A88" s="143">
        <v>87</v>
      </c>
      <c r="B88" s="264" t="s">
        <v>578</v>
      </c>
      <c r="C88" s="264" t="s">
        <v>578</v>
      </c>
      <c r="D88" s="264" t="s">
        <v>579</v>
      </c>
      <c r="E88" s="264" t="s">
        <v>1011</v>
      </c>
      <c r="F88" s="264" t="s">
        <v>1012</v>
      </c>
      <c r="G88" s="264" t="s">
        <v>927</v>
      </c>
      <c r="H88" s="143" t="s">
        <v>34</v>
      </c>
    </row>
    <row r="89" spans="1:8" ht="12.75">
      <c r="A89" s="143">
        <v>88</v>
      </c>
      <c r="B89" s="264" t="s">
        <v>578</v>
      </c>
      <c r="C89" s="264" t="s">
        <v>578</v>
      </c>
      <c r="D89" s="264" t="s">
        <v>579</v>
      </c>
      <c r="E89" s="264" t="s">
        <v>1013</v>
      </c>
      <c r="F89" s="264" t="s">
        <v>1014</v>
      </c>
      <c r="G89" s="264" t="s">
        <v>960</v>
      </c>
      <c r="H89" s="143" t="s">
        <v>31</v>
      </c>
    </row>
    <row r="90" spans="1:8" ht="12.75">
      <c r="A90" s="143">
        <v>89</v>
      </c>
      <c r="B90" s="264" t="s">
        <v>578</v>
      </c>
      <c r="C90" s="264" t="s">
        <v>578</v>
      </c>
      <c r="D90" s="264" t="s">
        <v>579</v>
      </c>
      <c r="E90" s="264" t="s">
        <v>1015</v>
      </c>
      <c r="F90" s="264" t="s">
        <v>1016</v>
      </c>
      <c r="G90" s="264" t="s">
        <v>941</v>
      </c>
      <c r="H90" s="143" t="s">
        <v>34</v>
      </c>
    </row>
    <row r="91" spans="1:8" ht="12.75">
      <c r="A91" s="143">
        <v>90</v>
      </c>
      <c r="B91" s="264" t="s">
        <v>578</v>
      </c>
      <c r="C91" s="264" t="s">
        <v>578</v>
      </c>
      <c r="D91" s="264" t="s">
        <v>579</v>
      </c>
      <c r="E91" s="264" t="s">
        <v>1017</v>
      </c>
      <c r="F91" s="264" t="s">
        <v>1018</v>
      </c>
      <c r="G91" s="264" t="s">
        <v>930</v>
      </c>
      <c r="H91" s="143" t="s">
        <v>31</v>
      </c>
    </row>
    <row r="92" spans="1:8" ht="12.75">
      <c r="A92" s="143">
        <v>91</v>
      </c>
      <c r="B92" s="264" t="s">
        <v>578</v>
      </c>
      <c r="C92" s="264" t="s">
        <v>578</v>
      </c>
      <c r="D92" s="264" t="s">
        <v>579</v>
      </c>
      <c r="E92" s="264" t="s">
        <v>1019</v>
      </c>
      <c r="F92" s="264" t="s">
        <v>1020</v>
      </c>
      <c r="G92" s="264" t="s">
        <v>941</v>
      </c>
      <c r="H92" s="143" t="s">
        <v>34</v>
      </c>
    </row>
    <row r="93" spans="1:8" ht="12.75">
      <c r="A93" s="143">
        <v>92</v>
      </c>
      <c r="B93" s="264" t="s">
        <v>578</v>
      </c>
      <c r="C93" s="264" t="s">
        <v>578</v>
      </c>
      <c r="D93" s="264" t="s">
        <v>579</v>
      </c>
      <c r="E93" s="264" t="s">
        <v>1021</v>
      </c>
      <c r="F93" s="264" t="s">
        <v>1022</v>
      </c>
      <c r="G93" s="264" t="s">
        <v>927</v>
      </c>
      <c r="H93" s="143" t="s">
        <v>31</v>
      </c>
    </row>
    <row r="94" spans="1:8" ht="12.75">
      <c r="A94" s="143">
        <v>93</v>
      </c>
      <c r="B94" s="264" t="s">
        <v>578</v>
      </c>
      <c r="C94" s="264" t="s">
        <v>578</v>
      </c>
      <c r="D94" s="264" t="s">
        <v>579</v>
      </c>
      <c r="E94" s="264" t="s">
        <v>1023</v>
      </c>
      <c r="F94" s="264" t="s">
        <v>1024</v>
      </c>
      <c r="G94" s="264" t="s">
        <v>1025</v>
      </c>
      <c r="H94" s="143" t="s">
        <v>34</v>
      </c>
    </row>
    <row r="95" spans="1:8" ht="12.75">
      <c r="A95" s="143">
        <v>94</v>
      </c>
      <c r="B95" s="264" t="s">
        <v>578</v>
      </c>
      <c r="C95" s="264" t="s">
        <v>578</v>
      </c>
      <c r="D95" s="264" t="s">
        <v>579</v>
      </c>
      <c r="E95" s="264" t="s">
        <v>1026</v>
      </c>
      <c r="F95" s="264" t="s">
        <v>1027</v>
      </c>
      <c r="G95" s="264" t="s">
        <v>1028</v>
      </c>
      <c r="H95" s="143" t="s">
        <v>34</v>
      </c>
    </row>
    <row r="96" spans="1:8" ht="12.75">
      <c r="A96" s="143">
        <v>95</v>
      </c>
      <c r="B96" s="264" t="s">
        <v>578</v>
      </c>
      <c r="C96" s="264" t="s">
        <v>578</v>
      </c>
      <c r="D96" s="264" t="s">
        <v>579</v>
      </c>
      <c r="E96" s="264" t="s">
        <v>1029</v>
      </c>
      <c r="F96" s="264" t="s">
        <v>1030</v>
      </c>
      <c r="G96" s="264" t="s">
        <v>1031</v>
      </c>
      <c r="H96" s="143" t="s">
        <v>34</v>
      </c>
    </row>
    <row r="97" spans="1:8" ht="12.75">
      <c r="A97" s="143">
        <v>96</v>
      </c>
      <c r="B97" s="264" t="s">
        <v>578</v>
      </c>
      <c r="C97" s="264" t="s">
        <v>578</v>
      </c>
      <c r="D97" s="264" t="s">
        <v>579</v>
      </c>
      <c r="E97" s="264" t="s">
        <v>1032</v>
      </c>
      <c r="F97" s="264" t="s">
        <v>1033</v>
      </c>
      <c r="G97" s="264" t="s">
        <v>927</v>
      </c>
      <c r="H97" s="143" t="s">
        <v>34</v>
      </c>
    </row>
    <row r="98" spans="1:8" ht="12.75">
      <c r="A98" s="143">
        <v>97</v>
      </c>
      <c r="B98" s="264" t="s">
        <v>578</v>
      </c>
      <c r="C98" s="264" t="s">
        <v>578</v>
      </c>
      <c r="D98" s="264" t="s">
        <v>579</v>
      </c>
      <c r="E98" s="264" t="s">
        <v>1034</v>
      </c>
      <c r="F98" s="264" t="s">
        <v>952</v>
      </c>
      <c r="G98" s="264" t="s">
        <v>1035</v>
      </c>
      <c r="H98" s="143" t="s">
        <v>31</v>
      </c>
    </row>
    <row r="99" spans="1:8" ht="12.75">
      <c r="A99" s="143">
        <v>98</v>
      </c>
      <c r="B99" s="264" t="s">
        <v>578</v>
      </c>
      <c r="C99" s="264" t="s">
        <v>578</v>
      </c>
      <c r="D99" s="264" t="s">
        <v>579</v>
      </c>
      <c r="E99" s="264" t="s">
        <v>1036</v>
      </c>
      <c r="F99" s="264" t="s">
        <v>952</v>
      </c>
      <c r="G99" s="264" t="s">
        <v>1037</v>
      </c>
      <c r="H99" s="143" t="s">
        <v>34</v>
      </c>
    </row>
    <row r="100" spans="1:8" ht="12.75">
      <c r="A100" s="143">
        <v>99</v>
      </c>
      <c r="B100" s="264" t="s">
        <v>578</v>
      </c>
      <c r="C100" s="264" t="s">
        <v>578</v>
      </c>
      <c r="D100" s="264" t="s">
        <v>579</v>
      </c>
      <c r="E100" s="264" t="s">
        <v>1038</v>
      </c>
      <c r="F100" s="264" t="s">
        <v>1039</v>
      </c>
      <c r="G100" s="264" t="s">
        <v>1040</v>
      </c>
      <c r="H100" s="143" t="s">
        <v>34</v>
      </c>
    </row>
    <row r="101" spans="1:8" ht="12.75">
      <c r="A101" s="143">
        <v>100</v>
      </c>
      <c r="B101" s="264" t="s">
        <v>578</v>
      </c>
      <c r="C101" s="264" t="s">
        <v>578</v>
      </c>
      <c r="D101" s="264" t="s">
        <v>579</v>
      </c>
      <c r="E101" s="264" t="s">
        <v>1041</v>
      </c>
      <c r="F101" s="264" t="s">
        <v>1042</v>
      </c>
      <c r="G101" s="264" t="s">
        <v>1040</v>
      </c>
      <c r="H101" s="143" t="s">
        <v>33</v>
      </c>
    </row>
    <row r="102" spans="1:8" ht="12.75">
      <c r="A102" s="143">
        <v>101</v>
      </c>
      <c r="B102" s="264" t="s">
        <v>578</v>
      </c>
      <c r="C102" s="264"/>
      <c r="D102" s="264" t="s">
        <v>698</v>
      </c>
      <c r="E102" s="264" t="s">
        <v>1043</v>
      </c>
      <c r="F102" s="264" t="s">
        <v>1044</v>
      </c>
      <c r="G102" s="264" t="s">
        <v>1045</v>
      </c>
      <c r="H102" s="143" t="s">
        <v>35</v>
      </c>
    </row>
    <row r="103" spans="1:8" ht="12.75">
      <c r="A103" s="143">
        <v>102</v>
      </c>
      <c r="B103" s="264" t="s">
        <v>578</v>
      </c>
      <c r="C103" s="264"/>
      <c r="D103" s="264" t="s">
        <v>698</v>
      </c>
      <c r="E103" s="264" t="s">
        <v>1046</v>
      </c>
      <c r="F103" s="264" t="s">
        <v>1047</v>
      </c>
      <c r="G103" s="264" t="s">
        <v>941</v>
      </c>
      <c r="H103" s="143" t="s">
        <v>34</v>
      </c>
    </row>
    <row r="104" spans="1:8" ht="12.75">
      <c r="A104" s="143">
        <v>103</v>
      </c>
      <c r="B104" s="264" t="s">
        <v>578</v>
      </c>
      <c r="C104" s="264"/>
      <c r="D104" s="264" t="s">
        <v>698</v>
      </c>
      <c r="E104" s="264" t="s">
        <v>1048</v>
      </c>
      <c r="F104" s="264" t="s">
        <v>1049</v>
      </c>
      <c r="G104" s="264" t="s">
        <v>1050</v>
      </c>
      <c r="H104" s="143" t="s">
        <v>34</v>
      </c>
    </row>
    <row r="105" spans="1:8" ht="12.75">
      <c r="A105" s="143">
        <v>104</v>
      </c>
      <c r="B105" s="264" t="s">
        <v>580</v>
      </c>
      <c r="C105" s="264"/>
      <c r="D105" s="264" t="s">
        <v>581</v>
      </c>
      <c r="E105" s="264" t="s">
        <v>1051</v>
      </c>
      <c r="F105" s="264" t="s">
        <v>1052</v>
      </c>
      <c r="G105" s="264" t="s">
        <v>1053</v>
      </c>
      <c r="H105" s="143" t="s">
        <v>34</v>
      </c>
    </row>
    <row r="106" spans="1:8" ht="12.75">
      <c r="A106" s="143">
        <v>105</v>
      </c>
      <c r="B106" s="264" t="s">
        <v>580</v>
      </c>
      <c r="C106" s="264"/>
      <c r="D106" s="264" t="s">
        <v>581</v>
      </c>
      <c r="E106" s="264" t="s">
        <v>1054</v>
      </c>
      <c r="F106" s="264" t="s">
        <v>1055</v>
      </c>
      <c r="G106" s="264" t="s">
        <v>1053</v>
      </c>
      <c r="H106" s="143" t="s">
        <v>34</v>
      </c>
    </row>
    <row r="107" spans="1:8" ht="12.75">
      <c r="A107" s="143">
        <v>106</v>
      </c>
      <c r="B107" s="264" t="s">
        <v>580</v>
      </c>
      <c r="C107" s="264"/>
      <c r="D107" s="264" t="s">
        <v>581</v>
      </c>
      <c r="E107" s="264" t="s">
        <v>1056</v>
      </c>
      <c r="F107" s="264" t="s">
        <v>1057</v>
      </c>
      <c r="G107" s="264" t="s">
        <v>960</v>
      </c>
      <c r="H107" s="143" t="s">
        <v>34</v>
      </c>
    </row>
    <row r="108" spans="1:8" ht="12.75">
      <c r="A108" s="143">
        <v>107</v>
      </c>
      <c r="B108" s="264" t="s">
        <v>580</v>
      </c>
      <c r="C108" s="264"/>
      <c r="D108" s="264" t="s">
        <v>581</v>
      </c>
      <c r="E108" s="264" t="s">
        <v>1058</v>
      </c>
      <c r="F108" s="264" t="s">
        <v>1059</v>
      </c>
      <c r="G108" s="264" t="s">
        <v>1053</v>
      </c>
      <c r="H108" s="143" t="s">
        <v>34</v>
      </c>
    </row>
    <row r="109" spans="1:8" ht="12.75">
      <c r="A109" s="143">
        <v>108</v>
      </c>
      <c r="B109" s="264" t="s">
        <v>580</v>
      </c>
      <c r="C109" s="264"/>
      <c r="D109" s="264" t="s">
        <v>581</v>
      </c>
      <c r="E109" s="264" t="s">
        <v>1060</v>
      </c>
      <c r="F109" s="264" t="s">
        <v>1061</v>
      </c>
      <c r="G109" s="264" t="s">
        <v>1053</v>
      </c>
      <c r="H109" s="143" t="s">
        <v>34</v>
      </c>
    </row>
    <row r="110" spans="1:8" ht="12.75">
      <c r="A110" s="143">
        <v>109</v>
      </c>
      <c r="B110" s="264" t="s">
        <v>580</v>
      </c>
      <c r="C110" s="264"/>
      <c r="D110" s="264" t="s">
        <v>581</v>
      </c>
      <c r="E110" s="264" t="s">
        <v>1062</v>
      </c>
      <c r="F110" s="264" t="s">
        <v>1063</v>
      </c>
      <c r="G110" s="264" t="s">
        <v>1053</v>
      </c>
      <c r="H110" s="143" t="s">
        <v>34</v>
      </c>
    </row>
    <row r="111" spans="1:8" ht="12.75">
      <c r="A111" s="143">
        <v>110</v>
      </c>
      <c r="B111" s="264" t="s">
        <v>582</v>
      </c>
      <c r="C111" s="264"/>
      <c r="D111" s="264" t="s">
        <v>584</v>
      </c>
      <c r="E111" s="264" t="s">
        <v>1064</v>
      </c>
      <c r="F111" s="264" t="s">
        <v>1065</v>
      </c>
      <c r="G111" s="264" t="s">
        <v>1066</v>
      </c>
      <c r="H111" s="143" t="s">
        <v>37</v>
      </c>
    </row>
    <row r="112" spans="1:8" ht="12.75">
      <c r="A112" s="143">
        <v>111</v>
      </c>
      <c r="B112" s="264" t="s">
        <v>582</v>
      </c>
      <c r="C112" s="264"/>
      <c r="D112" s="264" t="s">
        <v>584</v>
      </c>
      <c r="E112" s="264" t="s">
        <v>1067</v>
      </c>
      <c r="F112" s="264" t="s">
        <v>1068</v>
      </c>
      <c r="G112" s="264" t="s">
        <v>1069</v>
      </c>
      <c r="H112" s="143" t="s">
        <v>31</v>
      </c>
    </row>
    <row r="113" spans="1:8" ht="12.75">
      <c r="A113" s="143">
        <v>112</v>
      </c>
      <c r="B113" s="264" t="s">
        <v>582</v>
      </c>
      <c r="C113" s="264"/>
      <c r="D113" s="264" t="s">
        <v>584</v>
      </c>
      <c r="E113" s="264" t="s">
        <v>1070</v>
      </c>
      <c r="F113" s="264" t="s">
        <v>1071</v>
      </c>
      <c r="G113" s="264" t="s">
        <v>1069</v>
      </c>
      <c r="H113" s="143" t="s">
        <v>34</v>
      </c>
    </row>
    <row r="114" spans="1:8" ht="12.75">
      <c r="A114" s="143">
        <v>113</v>
      </c>
      <c r="B114" s="264" t="s">
        <v>582</v>
      </c>
      <c r="C114" s="264"/>
      <c r="D114" s="264" t="s">
        <v>584</v>
      </c>
      <c r="E114" s="264" t="s">
        <v>1072</v>
      </c>
      <c r="F114" s="264" t="s">
        <v>1073</v>
      </c>
      <c r="G114" s="264" t="s">
        <v>1069</v>
      </c>
      <c r="H114" s="143" t="s">
        <v>37</v>
      </c>
    </row>
    <row r="115" spans="1:8" ht="12.75">
      <c r="A115" s="143">
        <v>114</v>
      </c>
      <c r="B115" s="264" t="s">
        <v>582</v>
      </c>
      <c r="C115" s="264"/>
      <c r="D115" s="264" t="s">
        <v>584</v>
      </c>
      <c r="E115" s="264" t="s">
        <v>1074</v>
      </c>
      <c r="F115" s="264" t="s">
        <v>1075</v>
      </c>
      <c r="G115" s="264" t="s">
        <v>1069</v>
      </c>
      <c r="H115" s="143" t="s">
        <v>34</v>
      </c>
    </row>
    <row r="116" spans="1:8" ht="12.75">
      <c r="A116" s="143">
        <v>115</v>
      </c>
      <c r="B116" s="264" t="s">
        <v>582</v>
      </c>
      <c r="C116" s="264"/>
      <c r="D116" s="264" t="s">
        <v>584</v>
      </c>
      <c r="E116" s="264" t="s">
        <v>1076</v>
      </c>
      <c r="F116" s="264" t="s">
        <v>1077</v>
      </c>
      <c r="G116" s="264" t="s">
        <v>1069</v>
      </c>
      <c r="H116" s="143" t="s">
        <v>37</v>
      </c>
    </row>
    <row r="117" spans="1:8" ht="12.75">
      <c r="A117" s="143">
        <v>116</v>
      </c>
      <c r="B117" s="264" t="s">
        <v>582</v>
      </c>
      <c r="C117" s="264"/>
      <c r="D117" s="264" t="s">
        <v>584</v>
      </c>
      <c r="E117" s="264" t="s">
        <v>1078</v>
      </c>
      <c r="F117" s="264" t="s">
        <v>1079</v>
      </c>
      <c r="G117" s="264" t="s">
        <v>1069</v>
      </c>
      <c r="H117" s="143" t="s">
        <v>34</v>
      </c>
    </row>
    <row r="118" spans="1:8" ht="12.75">
      <c r="A118" s="143">
        <v>117</v>
      </c>
      <c r="B118" s="264" t="s">
        <v>582</v>
      </c>
      <c r="C118" s="264"/>
      <c r="D118" s="264" t="s">
        <v>584</v>
      </c>
      <c r="E118" s="264" t="s">
        <v>1080</v>
      </c>
      <c r="F118" s="264" t="s">
        <v>1081</v>
      </c>
      <c r="G118" s="264" t="s">
        <v>1082</v>
      </c>
      <c r="H118" s="143" t="s">
        <v>33</v>
      </c>
    </row>
    <row r="119" spans="1:8" ht="12.75">
      <c r="A119" s="143">
        <v>118</v>
      </c>
      <c r="B119" s="264" t="s">
        <v>582</v>
      </c>
      <c r="C119" s="264"/>
      <c r="D119" s="264" t="s">
        <v>584</v>
      </c>
      <c r="E119" s="264" t="s">
        <v>1083</v>
      </c>
      <c r="F119" s="264" t="s">
        <v>1084</v>
      </c>
      <c r="G119" s="264" t="s">
        <v>1069</v>
      </c>
      <c r="H119" s="143" t="s">
        <v>34</v>
      </c>
    </row>
    <row r="120" spans="1:8" ht="12.75">
      <c r="A120" s="143">
        <v>119</v>
      </c>
      <c r="B120" s="264" t="s">
        <v>582</v>
      </c>
      <c r="C120" s="264"/>
      <c r="D120" s="264" t="s">
        <v>584</v>
      </c>
      <c r="E120" s="264" t="s">
        <v>1085</v>
      </c>
      <c r="F120" s="264" t="s">
        <v>1086</v>
      </c>
      <c r="G120" s="264" t="s">
        <v>1066</v>
      </c>
      <c r="H120" s="143" t="s">
        <v>34</v>
      </c>
    </row>
    <row r="121" spans="1:8" ht="12.75">
      <c r="A121" s="143">
        <v>120</v>
      </c>
      <c r="B121" s="264" t="s">
        <v>582</v>
      </c>
      <c r="C121" s="264"/>
      <c r="D121" s="264" t="s">
        <v>584</v>
      </c>
      <c r="E121" s="264" t="s">
        <v>1087</v>
      </c>
      <c r="F121" s="264" t="s">
        <v>1088</v>
      </c>
      <c r="G121" s="264" t="s">
        <v>1089</v>
      </c>
      <c r="H121" s="143" t="s">
        <v>37</v>
      </c>
    </row>
    <row r="122" spans="1:8" ht="12.75">
      <c r="A122" s="143">
        <v>121</v>
      </c>
      <c r="B122" s="264" t="s">
        <v>582</v>
      </c>
      <c r="C122" s="264"/>
      <c r="D122" s="264" t="s">
        <v>584</v>
      </c>
      <c r="E122" s="264" t="s">
        <v>1090</v>
      </c>
      <c r="F122" s="264" t="s">
        <v>1091</v>
      </c>
      <c r="G122" s="264" t="s">
        <v>938</v>
      </c>
      <c r="H122" s="143" t="s">
        <v>31</v>
      </c>
    </row>
    <row r="123" spans="1:8" ht="12.75">
      <c r="A123" s="143">
        <v>122</v>
      </c>
      <c r="B123" s="264" t="s">
        <v>582</v>
      </c>
      <c r="C123" s="264"/>
      <c r="D123" s="264" t="s">
        <v>584</v>
      </c>
      <c r="E123" s="264" t="s">
        <v>1092</v>
      </c>
      <c r="F123" s="264" t="s">
        <v>1093</v>
      </c>
      <c r="G123" s="264" t="s">
        <v>1069</v>
      </c>
      <c r="H123" s="143" t="s">
        <v>34</v>
      </c>
    </row>
    <row r="124" spans="1:8" ht="12.75">
      <c r="A124" s="143">
        <v>123</v>
      </c>
      <c r="B124" s="264" t="s">
        <v>582</v>
      </c>
      <c r="C124" s="264"/>
      <c r="D124" s="264" t="s">
        <v>584</v>
      </c>
      <c r="E124" s="264" t="s">
        <v>1094</v>
      </c>
      <c r="F124" s="264" t="s">
        <v>1095</v>
      </c>
      <c r="G124" s="264" t="s">
        <v>1069</v>
      </c>
      <c r="H124" s="143" t="s">
        <v>37</v>
      </c>
    </row>
    <row r="125" spans="1:8" ht="12.75">
      <c r="A125" s="143">
        <v>124</v>
      </c>
      <c r="B125" s="264" t="s">
        <v>582</v>
      </c>
      <c r="C125" s="264"/>
      <c r="D125" s="264" t="s">
        <v>584</v>
      </c>
      <c r="E125" s="264" t="s">
        <v>1096</v>
      </c>
      <c r="F125" s="264" t="s">
        <v>1097</v>
      </c>
      <c r="G125" s="264" t="s">
        <v>1069</v>
      </c>
      <c r="H125" s="143" t="s">
        <v>34</v>
      </c>
    </row>
    <row r="126" spans="1:8" ht="12.75">
      <c r="A126" s="143">
        <v>125</v>
      </c>
      <c r="B126" s="264" t="s">
        <v>1098</v>
      </c>
      <c r="C126" s="264" t="s">
        <v>1098</v>
      </c>
      <c r="D126" s="264" t="s">
        <v>1099</v>
      </c>
      <c r="E126" s="264" t="s">
        <v>1100</v>
      </c>
      <c r="F126" s="264" t="s">
        <v>875</v>
      </c>
      <c r="G126" s="264" t="s">
        <v>1101</v>
      </c>
      <c r="H126" s="143" t="s">
        <v>34</v>
      </c>
    </row>
    <row r="127" spans="1:8" ht="12.75">
      <c r="A127" s="143">
        <v>126</v>
      </c>
      <c r="B127" s="264" t="s">
        <v>585</v>
      </c>
      <c r="C127" s="264" t="s">
        <v>589</v>
      </c>
      <c r="D127" s="264" t="s">
        <v>590</v>
      </c>
      <c r="E127" s="264" t="s">
        <v>1102</v>
      </c>
      <c r="F127" s="264" t="s">
        <v>1103</v>
      </c>
      <c r="G127" s="264" t="s">
        <v>1104</v>
      </c>
      <c r="H127" s="143" t="s">
        <v>34</v>
      </c>
    </row>
    <row r="128" spans="1:8" ht="12.75">
      <c r="A128" s="143">
        <v>127</v>
      </c>
      <c r="B128" s="264" t="s">
        <v>593</v>
      </c>
      <c r="C128" s="264"/>
      <c r="D128" s="264" t="s">
        <v>594</v>
      </c>
      <c r="E128" s="264" t="s">
        <v>1105</v>
      </c>
      <c r="F128" s="264" t="s">
        <v>1106</v>
      </c>
      <c r="G128" s="264" t="s">
        <v>1107</v>
      </c>
      <c r="H128" s="143" t="s">
        <v>34</v>
      </c>
    </row>
    <row r="129" spans="1:8" ht="12.75">
      <c r="A129" s="143">
        <v>128</v>
      </c>
      <c r="B129" s="264" t="s">
        <v>597</v>
      </c>
      <c r="C129" s="264" t="s">
        <v>599</v>
      </c>
      <c r="D129" s="264" t="s">
        <v>600</v>
      </c>
      <c r="E129" s="264" t="s">
        <v>1108</v>
      </c>
      <c r="F129" s="264" t="s">
        <v>1109</v>
      </c>
      <c r="G129" s="264" t="s">
        <v>935</v>
      </c>
      <c r="H129" s="143" t="s">
        <v>34</v>
      </c>
    </row>
    <row r="130" spans="1:8" ht="12.75">
      <c r="A130" s="143">
        <v>129</v>
      </c>
      <c r="B130" s="264" t="s">
        <v>597</v>
      </c>
      <c r="C130" s="264" t="s">
        <v>599</v>
      </c>
      <c r="D130" s="264" t="s">
        <v>600</v>
      </c>
      <c r="E130" s="264" t="s">
        <v>1110</v>
      </c>
      <c r="F130" s="264" t="s">
        <v>1111</v>
      </c>
      <c r="G130" s="264" t="s">
        <v>935</v>
      </c>
      <c r="H130" s="143" t="s">
        <v>31</v>
      </c>
    </row>
    <row r="131" spans="1:8" ht="12.75">
      <c r="A131" s="143">
        <v>130</v>
      </c>
      <c r="B131" s="264" t="s">
        <v>597</v>
      </c>
      <c r="C131" s="264" t="s">
        <v>601</v>
      </c>
      <c r="D131" s="264" t="s">
        <v>602</v>
      </c>
      <c r="E131" s="264" t="s">
        <v>1112</v>
      </c>
      <c r="F131" s="264" t="s">
        <v>1113</v>
      </c>
      <c r="G131" s="264" t="s">
        <v>935</v>
      </c>
      <c r="H131" s="143" t="s">
        <v>34</v>
      </c>
    </row>
    <row r="132" spans="1:8" ht="12.75">
      <c r="A132" s="143">
        <v>131</v>
      </c>
      <c r="B132" s="264" t="s">
        <v>597</v>
      </c>
      <c r="C132" s="264" t="s">
        <v>601</v>
      </c>
      <c r="D132" s="264" t="s">
        <v>602</v>
      </c>
      <c r="E132" s="264" t="s">
        <v>1114</v>
      </c>
      <c r="F132" s="264" t="s">
        <v>1115</v>
      </c>
      <c r="G132" s="264" t="s">
        <v>935</v>
      </c>
      <c r="H132" s="143" t="s">
        <v>32</v>
      </c>
    </row>
    <row r="133" spans="1:8" ht="12.75">
      <c r="A133" s="143">
        <v>132</v>
      </c>
      <c r="B133" s="264" t="s">
        <v>597</v>
      </c>
      <c r="C133" s="264" t="s">
        <v>603</v>
      </c>
      <c r="D133" s="264" t="s">
        <v>604</v>
      </c>
      <c r="E133" s="264" t="s">
        <v>1116</v>
      </c>
      <c r="F133" s="264" t="s">
        <v>1117</v>
      </c>
      <c r="G133" s="264" t="s">
        <v>935</v>
      </c>
      <c r="H133" s="143" t="s">
        <v>34</v>
      </c>
    </row>
    <row r="134" spans="1:8" ht="11.25">
      <c r="A134" s="143">
        <v>133</v>
      </c>
      <c r="B134" s="143" t="s">
        <v>597</v>
      </c>
      <c r="C134" s="143" t="s">
        <v>605</v>
      </c>
      <c r="D134" s="143" t="s">
        <v>606</v>
      </c>
      <c r="E134" s="143" t="s">
        <v>1118</v>
      </c>
      <c r="F134" s="143" t="s">
        <v>1119</v>
      </c>
      <c r="G134" s="143" t="s">
        <v>935</v>
      </c>
      <c r="H134" s="143" t="s">
        <v>34</v>
      </c>
    </row>
    <row r="135" spans="1:8" ht="11.25">
      <c r="A135" s="143">
        <v>134</v>
      </c>
      <c r="B135" s="143" t="s">
        <v>597</v>
      </c>
      <c r="C135" s="143" t="s">
        <v>607</v>
      </c>
      <c r="D135" s="143" t="s">
        <v>608</v>
      </c>
      <c r="E135" s="143" t="s">
        <v>1120</v>
      </c>
      <c r="F135" s="143" t="s">
        <v>1121</v>
      </c>
      <c r="G135" s="143" t="s">
        <v>935</v>
      </c>
      <c r="H135" s="143" t="s">
        <v>31</v>
      </c>
    </row>
    <row r="136" spans="1:8" ht="11.25">
      <c r="A136" s="143">
        <v>135</v>
      </c>
      <c r="B136" s="143" t="s">
        <v>597</v>
      </c>
      <c r="C136" s="143" t="s">
        <v>607</v>
      </c>
      <c r="D136" s="143" t="s">
        <v>608</v>
      </c>
      <c r="E136" s="143" t="s">
        <v>1122</v>
      </c>
      <c r="F136" s="143" t="s">
        <v>1123</v>
      </c>
      <c r="G136" s="143" t="s">
        <v>960</v>
      </c>
      <c r="H136" s="143" t="s">
        <v>31</v>
      </c>
    </row>
    <row r="137" spans="1:8" ht="11.25">
      <c r="A137" s="143">
        <v>136</v>
      </c>
      <c r="B137" s="143" t="s">
        <v>597</v>
      </c>
      <c r="D137" s="143" t="s">
        <v>598</v>
      </c>
      <c r="E137" s="143" t="s">
        <v>1124</v>
      </c>
      <c r="F137" s="143" t="s">
        <v>1125</v>
      </c>
      <c r="G137" s="143" t="s">
        <v>935</v>
      </c>
      <c r="H137" s="143" t="s">
        <v>34</v>
      </c>
    </row>
    <row r="138" spans="1:8" ht="11.25">
      <c r="A138" s="143">
        <v>137</v>
      </c>
      <c r="B138" s="143" t="s">
        <v>597</v>
      </c>
      <c r="D138" s="143" t="s">
        <v>598</v>
      </c>
      <c r="E138" s="143" t="s">
        <v>1126</v>
      </c>
      <c r="F138" s="143" t="s">
        <v>1127</v>
      </c>
      <c r="G138" s="143" t="s">
        <v>935</v>
      </c>
      <c r="H138" s="143" t="s">
        <v>34</v>
      </c>
    </row>
    <row r="139" spans="1:8" ht="11.25">
      <c r="A139" s="143">
        <v>138</v>
      </c>
      <c r="B139" s="143" t="s">
        <v>597</v>
      </c>
      <c r="D139" s="143" t="s">
        <v>598</v>
      </c>
      <c r="E139" s="143" t="s">
        <v>1128</v>
      </c>
      <c r="F139" s="143" t="s">
        <v>1129</v>
      </c>
      <c r="G139" s="143" t="s">
        <v>960</v>
      </c>
      <c r="H139" s="143" t="s">
        <v>34</v>
      </c>
    </row>
    <row r="140" spans="1:8" ht="11.25">
      <c r="A140" s="143">
        <v>139</v>
      </c>
      <c r="B140" s="143" t="s">
        <v>597</v>
      </c>
      <c r="D140" s="143" t="s">
        <v>598</v>
      </c>
      <c r="E140" s="143" t="s">
        <v>1130</v>
      </c>
      <c r="F140" s="143" t="s">
        <v>1131</v>
      </c>
      <c r="G140" s="143" t="s">
        <v>935</v>
      </c>
      <c r="H140" s="143" t="s">
        <v>34</v>
      </c>
    </row>
    <row r="141" spans="1:8" ht="11.25">
      <c r="A141" s="143">
        <v>140</v>
      </c>
      <c r="B141" s="143" t="s">
        <v>611</v>
      </c>
      <c r="C141" s="143" t="s">
        <v>623</v>
      </c>
      <c r="D141" s="143" t="s">
        <v>624</v>
      </c>
      <c r="E141" s="143" t="s">
        <v>1132</v>
      </c>
      <c r="F141" s="143" t="s">
        <v>1133</v>
      </c>
      <c r="G141" s="143" t="s">
        <v>1134</v>
      </c>
      <c r="H141" s="143" t="s">
        <v>37</v>
      </c>
    </row>
    <row r="142" spans="1:8" ht="11.25">
      <c r="A142" s="143">
        <v>141</v>
      </c>
      <c r="B142" s="143" t="s">
        <v>611</v>
      </c>
      <c r="D142" s="143" t="s">
        <v>612</v>
      </c>
      <c r="E142" s="143" t="s">
        <v>1135</v>
      </c>
      <c r="F142" s="143" t="s">
        <v>1136</v>
      </c>
      <c r="G142" s="143" t="s">
        <v>1134</v>
      </c>
      <c r="H142" s="143" t="s">
        <v>34</v>
      </c>
    </row>
    <row r="143" spans="1:8" ht="11.25">
      <c r="A143" s="143">
        <v>142</v>
      </c>
      <c r="B143" s="143" t="s">
        <v>611</v>
      </c>
      <c r="D143" s="143" t="s">
        <v>612</v>
      </c>
      <c r="E143" s="143" t="s">
        <v>1137</v>
      </c>
      <c r="F143" s="143" t="s">
        <v>1138</v>
      </c>
      <c r="G143" s="143" t="s">
        <v>1134</v>
      </c>
      <c r="H143" s="143" t="s">
        <v>34</v>
      </c>
    </row>
    <row r="144" spans="1:8" ht="11.25">
      <c r="A144" s="143">
        <v>143</v>
      </c>
      <c r="B144" s="143" t="s">
        <v>611</v>
      </c>
      <c r="D144" s="143" t="s">
        <v>612</v>
      </c>
      <c r="E144" s="143" t="s">
        <v>1139</v>
      </c>
      <c r="F144" s="143" t="s">
        <v>1140</v>
      </c>
      <c r="G144" s="143" t="s">
        <v>1134</v>
      </c>
      <c r="H144" s="143" t="s">
        <v>34</v>
      </c>
    </row>
    <row r="145" spans="1:8" ht="11.25">
      <c r="A145" s="143">
        <v>144</v>
      </c>
      <c r="B145" s="143" t="s">
        <v>625</v>
      </c>
      <c r="C145" s="143" t="s">
        <v>627</v>
      </c>
      <c r="D145" s="143" t="s">
        <v>628</v>
      </c>
      <c r="E145" s="143" t="s">
        <v>1141</v>
      </c>
      <c r="F145" s="143" t="s">
        <v>1142</v>
      </c>
      <c r="G145" s="143" t="s">
        <v>1143</v>
      </c>
      <c r="H145" s="143" t="s">
        <v>37</v>
      </c>
    </row>
    <row r="146" spans="1:8" ht="11.25">
      <c r="A146" s="143">
        <v>145</v>
      </c>
      <c r="B146" s="143" t="s">
        <v>625</v>
      </c>
      <c r="C146" s="143" t="s">
        <v>629</v>
      </c>
      <c r="D146" s="143" t="s">
        <v>630</v>
      </c>
      <c r="E146" s="143" t="s">
        <v>1144</v>
      </c>
      <c r="F146" s="143" t="s">
        <v>1145</v>
      </c>
      <c r="G146" s="143" t="s">
        <v>1066</v>
      </c>
      <c r="H146" s="143" t="s">
        <v>34</v>
      </c>
    </row>
    <row r="147" spans="1:8" ht="11.25">
      <c r="A147" s="143">
        <v>146</v>
      </c>
      <c r="B147" s="143" t="s">
        <v>625</v>
      </c>
      <c r="C147" s="143" t="s">
        <v>631</v>
      </c>
      <c r="D147" s="143" t="s">
        <v>632</v>
      </c>
      <c r="E147" s="143" t="s">
        <v>1146</v>
      </c>
      <c r="F147" s="143" t="s">
        <v>1147</v>
      </c>
      <c r="G147" s="143" t="s">
        <v>1143</v>
      </c>
      <c r="H147" s="143" t="s">
        <v>34</v>
      </c>
    </row>
    <row r="148" spans="1:8" ht="11.25">
      <c r="A148" s="143">
        <v>147</v>
      </c>
      <c r="B148" s="143" t="s">
        <v>625</v>
      </c>
      <c r="D148" s="143" t="s">
        <v>626</v>
      </c>
      <c r="E148" s="143" t="s">
        <v>1148</v>
      </c>
      <c r="F148" s="143" t="s">
        <v>1149</v>
      </c>
      <c r="G148" s="143" t="s">
        <v>1066</v>
      </c>
      <c r="H148" s="143" t="s">
        <v>34</v>
      </c>
    </row>
    <row r="149" spans="1:8" ht="11.25">
      <c r="A149" s="143">
        <v>148</v>
      </c>
      <c r="B149" s="143" t="s">
        <v>625</v>
      </c>
      <c r="D149" s="143" t="s">
        <v>626</v>
      </c>
      <c r="E149" s="143" t="s">
        <v>1150</v>
      </c>
      <c r="F149" s="143" t="s">
        <v>1151</v>
      </c>
      <c r="G149" s="143" t="s">
        <v>1066</v>
      </c>
      <c r="H149" s="143" t="s">
        <v>34</v>
      </c>
    </row>
    <row r="150" spans="1:8" ht="11.25">
      <c r="A150" s="143">
        <v>149</v>
      </c>
      <c r="B150" s="143" t="s">
        <v>633</v>
      </c>
      <c r="C150" s="143" t="s">
        <v>635</v>
      </c>
      <c r="D150" s="143" t="s">
        <v>636</v>
      </c>
      <c r="E150" s="143" t="s">
        <v>1152</v>
      </c>
      <c r="F150" s="143" t="s">
        <v>1153</v>
      </c>
      <c r="G150" s="143" t="s">
        <v>1066</v>
      </c>
      <c r="H150" s="143" t="s">
        <v>34</v>
      </c>
    </row>
    <row r="151" spans="1:8" ht="11.25">
      <c r="A151" s="143">
        <v>150</v>
      </c>
      <c r="B151" s="143" t="s">
        <v>633</v>
      </c>
      <c r="D151" s="143" t="s">
        <v>634</v>
      </c>
      <c r="E151" s="143" t="s">
        <v>1154</v>
      </c>
      <c r="F151" s="143" t="s">
        <v>1155</v>
      </c>
      <c r="G151" s="143" t="s">
        <v>1156</v>
      </c>
      <c r="H151" s="143" t="s">
        <v>34</v>
      </c>
    </row>
    <row r="152" spans="1:8" ht="11.25">
      <c r="A152" s="143">
        <v>151</v>
      </c>
      <c r="B152" s="143" t="s">
        <v>633</v>
      </c>
      <c r="D152" s="143" t="s">
        <v>634</v>
      </c>
      <c r="E152" s="143" t="s">
        <v>1157</v>
      </c>
      <c r="F152" s="143" t="s">
        <v>1158</v>
      </c>
      <c r="G152" s="143" t="s">
        <v>1066</v>
      </c>
      <c r="H152" s="143" t="s">
        <v>34</v>
      </c>
    </row>
    <row r="153" spans="1:8" ht="11.25">
      <c r="A153" s="143">
        <v>152</v>
      </c>
      <c r="B153" s="143" t="s">
        <v>637</v>
      </c>
      <c r="C153" s="143" t="s">
        <v>639</v>
      </c>
      <c r="D153" s="143" t="s">
        <v>640</v>
      </c>
      <c r="E153" s="143" t="s">
        <v>1159</v>
      </c>
      <c r="F153" s="143" t="s">
        <v>1160</v>
      </c>
      <c r="G153" s="143" t="s">
        <v>1134</v>
      </c>
      <c r="H153" s="143" t="s">
        <v>34</v>
      </c>
    </row>
    <row r="154" spans="1:8" ht="11.25">
      <c r="A154" s="143">
        <v>153</v>
      </c>
      <c r="B154" s="143" t="s">
        <v>637</v>
      </c>
      <c r="D154" s="143" t="s">
        <v>638</v>
      </c>
      <c r="E154" s="143" t="s">
        <v>1161</v>
      </c>
      <c r="F154" s="143" t="s">
        <v>1162</v>
      </c>
      <c r="G154" s="143" t="s">
        <v>1163</v>
      </c>
      <c r="H154" s="143" t="s">
        <v>34</v>
      </c>
    </row>
    <row r="155" spans="1:8" ht="11.25">
      <c r="A155" s="143">
        <v>154</v>
      </c>
      <c r="B155" s="143" t="s">
        <v>637</v>
      </c>
      <c r="D155" s="143" t="s">
        <v>638</v>
      </c>
      <c r="E155" s="143" t="s">
        <v>1164</v>
      </c>
      <c r="F155" s="143" t="s">
        <v>1165</v>
      </c>
      <c r="G155" s="143" t="s">
        <v>1134</v>
      </c>
      <c r="H155" s="143" t="s">
        <v>34</v>
      </c>
    </row>
    <row r="156" spans="1:8" ht="11.25">
      <c r="A156" s="143">
        <v>155</v>
      </c>
      <c r="B156" s="143" t="s">
        <v>641</v>
      </c>
      <c r="C156" s="143" t="s">
        <v>643</v>
      </c>
      <c r="D156" s="143" t="s">
        <v>644</v>
      </c>
      <c r="E156" s="143" t="s">
        <v>1166</v>
      </c>
      <c r="F156" s="143" t="s">
        <v>1167</v>
      </c>
      <c r="G156" s="143" t="s">
        <v>1168</v>
      </c>
      <c r="H156" s="143" t="s">
        <v>34</v>
      </c>
    </row>
    <row r="157" spans="1:8" ht="11.25">
      <c r="A157" s="143">
        <v>156</v>
      </c>
      <c r="B157" s="143" t="s">
        <v>641</v>
      </c>
      <c r="C157" s="143" t="s">
        <v>643</v>
      </c>
      <c r="D157" s="143" t="s">
        <v>644</v>
      </c>
      <c r="E157" s="143" t="s">
        <v>1169</v>
      </c>
      <c r="F157" s="143" t="s">
        <v>1170</v>
      </c>
      <c r="G157" s="143" t="s">
        <v>1168</v>
      </c>
      <c r="H157" s="143" t="s">
        <v>34</v>
      </c>
    </row>
    <row r="158" spans="1:8" ht="11.25">
      <c r="A158" s="143">
        <v>157</v>
      </c>
      <c r="B158" s="143" t="s">
        <v>641</v>
      </c>
      <c r="C158" s="143" t="s">
        <v>643</v>
      </c>
      <c r="D158" s="143" t="s">
        <v>644</v>
      </c>
      <c r="E158" s="143" t="s">
        <v>1171</v>
      </c>
      <c r="F158" s="143" t="s">
        <v>1172</v>
      </c>
      <c r="G158" s="143" t="s">
        <v>813</v>
      </c>
      <c r="H158" s="143" t="s">
        <v>34</v>
      </c>
    </row>
    <row r="159" spans="1:8" ht="11.25">
      <c r="A159" s="143">
        <v>158</v>
      </c>
      <c r="B159" s="143" t="s">
        <v>645</v>
      </c>
      <c r="C159" s="143" t="s">
        <v>649</v>
      </c>
      <c r="D159" s="143" t="s">
        <v>650</v>
      </c>
      <c r="E159" s="143" t="s">
        <v>1173</v>
      </c>
      <c r="F159" s="143" t="s">
        <v>1174</v>
      </c>
      <c r="G159" s="143" t="s">
        <v>1175</v>
      </c>
      <c r="H159" s="143" t="s">
        <v>34</v>
      </c>
    </row>
    <row r="160" spans="1:8" ht="11.25">
      <c r="A160" s="143">
        <v>159</v>
      </c>
      <c r="B160" s="143" t="s">
        <v>645</v>
      </c>
      <c r="C160" s="143" t="s">
        <v>651</v>
      </c>
      <c r="D160" s="143" t="s">
        <v>652</v>
      </c>
      <c r="E160" s="143" t="s">
        <v>1176</v>
      </c>
      <c r="F160" s="143" t="s">
        <v>1177</v>
      </c>
      <c r="G160" s="143" t="s">
        <v>1066</v>
      </c>
      <c r="H160" s="143" t="s">
        <v>34</v>
      </c>
    </row>
    <row r="161" spans="1:8" ht="11.25">
      <c r="A161" s="143">
        <v>160</v>
      </c>
      <c r="B161" s="143" t="s">
        <v>653</v>
      </c>
      <c r="C161" s="143" t="s">
        <v>657</v>
      </c>
      <c r="D161" s="143" t="s">
        <v>658</v>
      </c>
      <c r="E161" s="143" t="s">
        <v>1178</v>
      </c>
      <c r="F161" s="143" t="s">
        <v>1179</v>
      </c>
      <c r="G161" s="143" t="s">
        <v>1134</v>
      </c>
      <c r="H161" s="143" t="s">
        <v>34</v>
      </c>
    </row>
    <row r="162" spans="1:8" ht="11.25">
      <c r="A162" s="143">
        <v>161</v>
      </c>
      <c r="B162" s="143" t="s">
        <v>653</v>
      </c>
      <c r="D162" s="143" t="s">
        <v>654</v>
      </c>
      <c r="E162" s="143" t="s">
        <v>1180</v>
      </c>
      <c r="F162" s="143" t="s">
        <v>1181</v>
      </c>
      <c r="G162" s="143" t="s">
        <v>1182</v>
      </c>
      <c r="H162" s="143" t="s">
        <v>34</v>
      </c>
    </row>
    <row r="163" spans="1:8" ht="11.25">
      <c r="A163" s="143">
        <v>162</v>
      </c>
      <c r="B163" s="143" t="s">
        <v>665</v>
      </c>
      <c r="C163" s="143" t="s">
        <v>667</v>
      </c>
      <c r="D163" s="143" t="s">
        <v>668</v>
      </c>
      <c r="E163" s="143" t="s">
        <v>1183</v>
      </c>
      <c r="F163" s="143" t="s">
        <v>1184</v>
      </c>
      <c r="G163" s="143" t="s">
        <v>1185</v>
      </c>
      <c r="H163" s="143" t="s">
        <v>34</v>
      </c>
    </row>
    <row r="164" spans="1:8" ht="11.25">
      <c r="A164" s="143">
        <v>163</v>
      </c>
      <c r="B164" s="143" t="s">
        <v>665</v>
      </c>
      <c r="D164" s="143" t="s">
        <v>666</v>
      </c>
      <c r="E164" s="143" t="s">
        <v>1186</v>
      </c>
      <c r="F164" s="143" t="s">
        <v>1187</v>
      </c>
      <c r="G164" s="143" t="s">
        <v>1185</v>
      </c>
      <c r="H164" s="143" t="s">
        <v>34</v>
      </c>
    </row>
    <row r="165" spans="1:8" ht="11.25">
      <c r="A165" s="143">
        <v>164</v>
      </c>
      <c r="B165" s="143" t="s">
        <v>671</v>
      </c>
      <c r="C165" s="143" t="s">
        <v>679</v>
      </c>
      <c r="D165" s="143" t="s">
        <v>680</v>
      </c>
      <c r="E165" s="143" t="s">
        <v>1188</v>
      </c>
      <c r="F165" s="143" t="s">
        <v>1189</v>
      </c>
      <c r="G165" s="143" t="s">
        <v>813</v>
      </c>
      <c r="H165" s="143" t="s">
        <v>34</v>
      </c>
    </row>
    <row r="166" spans="1:8" ht="11.25">
      <c r="A166" s="143">
        <v>165</v>
      </c>
      <c r="B166" s="143" t="s">
        <v>671</v>
      </c>
      <c r="C166" s="143" t="s">
        <v>683</v>
      </c>
      <c r="D166" s="143" t="s">
        <v>684</v>
      </c>
      <c r="E166" s="143" t="s">
        <v>1190</v>
      </c>
      <c r="F166" s="143" t="s">
        <v>1191</v>
      </c>
      <c r="G166" s="143" t="s">
        <v>1192</v>
      </c>
      <c r="H166" s="143" t="s">
        <v>34</v>
      </c>
    </row>
    <row r="167" spans="1:8" ht="11.25">
      <c r="A167" s="143">
        <v>166</v>
      </c>
      <c r="B167" s="143" t="s">
        <v>671</v>
      </c>
      <c r="C167" s="143" t="s">
        <v>683</v>
      </c>
      <c r="D167" s="143" t="s">
        <v>684</v>
      </c>
      <c r="E167" s="143" t="s">
        <v>1193</v>
      </c>
      <c r="F167" s="143" t="s">
        <v>1194</v>
      </c>
      <c r="G167" s="143" t="s">
        <v>1192</v>
      </c>
      <c r="H167" s="143" t="s">
        <v>34</v>
      </c>
    </row>
    <row r="168" spans="1:8" ht="11.25">
      <c r="A168" s="143">
        <v>167</v>
      </c>
      <c r="B168" s="143" t="s">
        <v>671</v>
      </c>
      <c r="C168" s="143" t="s">
        <v>685</v>
      </c>
      <c r="D168" s="143" t="s">
        <v>686</v>
      </c>
      <c r="E168" s="143" t="s">
        <v>1195</v>
      </c>
      <c r="F168" s="143" t="s">
        <v>1196</v>
      </c>
      <c r="G168" s="143" t="s">
        <v>1192</v>
      </c>
      <c r="H168" s="143" t="s">
        <v>37</v>
      </c>
    </row>
    <row r="169" spans="1:8" ht="11.25">
      <c r="A169" s="143">
        <v>168</v>
      </c>
      <c r="B169" s="143" t="s">
        <v>671</v>
      </c>
      <c r="C169" s="143" t="s">
        <v>687</v>
      </c>
      <c r="D169" s="143" t="s">
        <v>688</v>
      </c>
      <c r="E169" s="143" t="s">
        <v>1197</v>
      </c>
      <c r="F169" s="143" t="s">
        <v>1198</v>
      </c>
      <c r="G169" s="143" t="s">
        <v>1192</v>
      </c>
      <c r="H169" s="143" t="s">
        <v>34</v>
      </c>
    </row>
    <row r="170" spans="1:8" ht="11.25">
      <c r="A170" s="143">
        <v>169</v>
      </c>
      <c r="B170" s="143" t="s">
        <v>671</v>
      </c>
      <c r="C170" s="143" t="s">
        <v>691</v>
      </c>
      <c r="D170" s="143" t="s">
        <v>692</v>
      </c>
      <c r="E170" s="143" t="s">
        <v>1199</v>
      </c>
      <c r="F170" s="143" t="s">
        <v>1200</v>
      </c>
      <c r="G170" s="143" t="s">
        <v>813</v>
      </c>
      <c r="H170" s="143" t="s">
        <v>34</v>
      </c>
    </row>
    <row r="171" spans="1:8" ht="11.25">
      <c r="A171" s="143">
        <v>170</v>
      </c>
      <c r="B171" s="143" t="s">
        <v>671</v>
      </c>
      <c r="C171" s="143" t="s">
        <v>695</v>
      </c>
      <c r="D171" s="143" t="s">
        <v>696</v>
      </c>
      <c r="E171" s="143" t="s">
        <v>1201</v>
      </c>
      <c r="F171" s="143" t="s">
        <v>1202</v>
      </c>
      <c r="G171" s="143" t="s">
        <v>1192</v>
      </c>
      <c r="H171" s="143" t="s">
        <v>34</v>
      </c>
    </row>
    <row r="172" spans="1:8" ht="11.25">
      <c r="A172" s="143">
        <v>171</v>
      </c>
      <c r="B172" s="143" t="s">
        <v>671</v>
      </c>
      <c r="D172" s="143" t="s">
        <v>672</v>
      </c>
      <c r="E172" s="143" t="s">
        <v>1203</v>
      </c>
      <c r="F172" s="143" t="s">
        <v>1204</v>
      </c>
      <c r="G172" s="143" t="s">
        <v>1192</v>
      </c>
      <c r="H172" s="143" t="s">
        <v>37</v>
      </c>
    </row>
    <row r="173" spans="1:8" ht="11.25">
      <c r="A173" s="143">
        <v>172</v>
      </c>
      <c r="B173" s="143" t="s">
        <v>671</v>
      </c>
      <c r="D173" s="143" t="s">
        <v>672</v>
      </c>
      <c r="E173" s="143" t="s">
        <v>1205</v>
      </c>
      <c r="F173" s="143" t="s">
        <v>1206</v>
      </c>
      <c r="G173" s="143" t="s">
        <v>1207</v>
      </c>
      <c r="H173" s="143" t="s">
        <v>34</v>
      </c>
    </row>
    <row r="174" spans="1:8" ht="11.25">
      <c r="A174" s="143">
        <v>173</v>
      </c>
      <c r="B174" s="143" t="s">
        <v>671</v>
      </c>
      <c r="D174" s="143" t="s">
        <v>672</v>
      </c>
      <c r="E174" s="143" t="s">
        <v>1208</v>
      </c>
      <c r="F174" s="143" t="s">
        <v>1209</v>
      </c>
      <c r="G174" s="143" t="s">
        <v>1192</v>
      </c>
      <c r="H174" s="143" t="s">
        <v>34</v>
      </c>
    </row>
    <row r="175" spans="1:8" ht="11.25">
      <c r="A175" s="143">
        <v>174</v>
      </c>
      <c r="B175" s="143" t="s">
        <v>671</v>
      </c>
      <c r="D175" s="143" t="s">
        <v>672</v>
      </c>
      <c r="E175" s="143" t="s">
        <v>1210</v>
      </c>
      <c r="F175" s="143" t="s">
        <v>1211</v>
      </c>
      <c r="G175" s="143" t="s">
        <v>1192</v>
      </c>
      <c r="H175" s="143" t="s">
        <v>37</v>
      </c>
    </row>
    <row r="176" spans="1:8" ht="11.25">
      <c r="A176" s="143">
        <v>175</v>
      </c>
      <c r="B176" s="143" t="s">
        <v>697</v>
      </c>
      <c r="C176" s="143" t="s">
        <v>699</v>
      </c>
      <c r="D176" s="143" t="s">
        <v>700</v>
      </c>
      <c r="E176" s="143" t="s">
        <v>1212</v>
      </c>
      <c r="F176" s="143" t="s">
        <v>1213</v>
      </c>
      <c r="G176" s="143" t="s">
        <v>1045</v>
      </c>
      <c r="H176" s="143" t="s">
        <v>34</v>
      </c>
    </row>
    <row r="177" spans="1:8" ht="11.25">
      <c r="A177" s="143">
        <v>176</v>
      </c>
      <c r="B177" s="143" t="s">
        <v>697</v>
      </c>
      <c r="C177" s="143" t="s">
        <v>701</v>
      </c>
      <c r="D177" s="143" t="s">
        <v>702</v>
      </c>
      <c r="E177" s="143" t="s">
        <v>1214</v>
      </c>
      <c r="F177" s="143" t="s">
        <v>1215</v>
      </c>
      <c r="G177" s="143" t="s">
        <v>1045</v>
      </c>
      <c r="H177" s="143" t="s">
        <v>34</v>
      </c>
    </row>
    <row r="178" spans="1:8" ht="11.25">
      <c r="A178" s="143">
        <v>177</v>
      </c>
      <c r="B178" s="143" t="s">
        <v>697</v>
      </c>
      <c r="C178" s="143" t="s">
        <v>703</v>
      </c>
      <c r="D178" s="143" t="s">
        <v>704</v>
      </c>
      <c r="E178" s="143" t="s">
        <v>1216</v>
      </c>
      <c r="F178" s="143" t="s">
        <v>1217</v>
      </c>
      <c r="G178" s="143" t="s">
        <v>1066</v>
      </c>
      <c r="H178" s="143" t="s">
        <v>34</v>
      </c>
    </row>
    <row r="179" spans="1:8" ht="11.25">
      <c r="A179" s="143">
        <v>178</v>
      </c>
      <c r="B179" s="143" t="s">
        <v>697</v>
      </c>
      <c r="C179" s="143" t="s">
        <v>703</v>
      </c>
      <c r="D179" s="143" t="s">
        <v>704</v>
      </c>
      <c r="E179" s="143" t="s">
        <v>1218</v>
      </c>
      <c r="F179" s="143" t="s">
        <v>1219</v>
      </c>
      <c r="G179" s="143" t="s">
        <v>1066</v>
      </c>
      <c r="H179" s="143" t="s">
        <v>34</v>
      </c>
    </row>
    <row r="180" spans="1:8" ht="11.25">
      <c r="A180" s="143">
        <v>179</v>
      </c>
      <c r="B180" s="143" t="s">
        <v>697</v>
      </c>
      <c r="C180" s="143" t="s">
        <v>705</v>
      </c>
      <c r="D180" s="143" t="s">
        <v>706</v>
      </c>
      <c r="E180" s="143" t="s">
        <v>1220</v>
      </c>
      <c r="F180" s="143" t="s">
        <v>1221</v>
      </c>
      <c r="G180" s="143" t="s">
        <v>1045</v>
      </c>
      <c r="H180" s="143" t="s">
        <v>34</v>
      </c>
    </row>
    <row r="181" spans="1:8" ht="11.25">
      <c r="A181" s="143">
        <v>180</v>
      </c>
      <c r="B181" s="143" t="s">
        <v>697</v>
      </c>
      <c r="C181" s="143" t="s">
        <v>707</v>
      </c>
      <c r="D181" s="143" t="s">
        <v>708</v>
      </c>
      <c r="E181" s="143" t="s">
        <v>1222</v>
      </c>
      <c r="F181" s="143" t="s">
        <v>1223</v>
      </c>
      <c r="G181" s="143" t="s">
        <v>1045</v>
      </c>
      <c r="H181" s="143" t="s">
        <v>34</v>
      </c>
    </row>
    <row r="182" spans="1:8" ht="11.25">
      <c r="A182" s="143">
        <v>181</v>
      </c>
      <c r="B182" s="143" t="s">
        <v>709</v>
      </c>
      <c r="C182" s="143" t="s">
        <v>719</v>
      </c>
      <c r="D182" s="143" t="s">
        <v>720</v>
      </c>
      <c r="E182" s="143" t="s">
        <v>1224</v>
      </c>
      <c r="F182" s="143" t="s">
        <v>1225</v>
      </c>
      <c r="G182" s="143" t="s">
        <v>1226</v>
      </c>
      <c r="H182" s="143" t="s">
        <v>34</v>
      </c>
    </row>
    <row r="183" spans="1:8" ht="11.25">
      <c r="A183" s="143">
        <v>182</v>
      </c>
      <c r="B183" s="143" t="s">
        <v>725</v>
      </c>
      <c r="C183" s="143" t="s">
        <v>727</v>
      </c>
      <c r="D183" s="143" t="s">
        <v>728</v>
      </c>
      <c r="E183" s="143" t="s">
        <v>1227</v>
      </c>
      <c r="F183" s="143" t="s">
        <v>1228</v>
      </c>
      <c r="G183" s="143" t="s">
        <v>1229</v>
      </c>
      <c r="H183" s="143" t="s">
        <v>34</v>
      </c>
    </row>
    <row r="184" spans="1:8" ht="11.25">
      <c r="A184" s="143">
        <v>183</v>
      </c>
      <c r="B184" s="143" t="s">
        <v>725</v>
      </c>
      <c r="C184" s="143" t="s">
        <v>729</v>
      </c>
      <c r="D184" s="143" t="s">
        <v>730</v>
      </c>
      <c r="E184" s="143" t="s">
        <v>1230</v>
      </c>
      <c r="F184" s="143" t="s">
        <v>1231</v>
      </c>
      <c r="G184" s="143" t="s">
        <v>1229</v>
      </c>
      <c r="H184" s="143" t="s">
        <v>34</v>
      </c>
    </row>
    <row r="185" spans="1:8" ht="11.25">
      <c r="A185" s="143">
        <v>184</v>
      </c>
      <c r="B185" s="143" t="s">
        <v>1232</v>
      </c>
      <c r="C185" s="143" t="s">
        <v>1233</v>
      </c>
      <c r="D185" s="143" t="s">
        <v>1234</v>
      </c>
      <c r="E185" s="143" t="s">
        <v>1235</v>
      </c>
      <c r="F185" s="143" t="s">
        <v>875</v>
      </c>
      <c r="G185" s="143" t="s">
        <v>1236</v>
      </c>
      <c r="H185" s="143" t="s">
        <v>34</v>
      </c>
    </row>
    <row r="186" spans="1:8" ht="11.25">
      <c r="A186" s="143">
        <v>185</v>
      </c>
      <c r="B186" s="143" t="s">
        <v>731</v>
      </c>
      <c r="C186" s="143" t="s">
        <v>741</v>
      </c>
      <c r="D186" s="143" t="s">
        <v>742</v>
      </c>
      <c r="E186" s="143" t="s">
        <v>1237</v>
      </c>
      <c r="F186" s="143" t="s">
        <v>1238</v>
      </c>
      <c r="G186" s="143" t="s">
        <v>1239</v>
      </c>
      <c r="H186" s="143" t="s">
        <v>34</v>
      </c>
    </row>
    <row r="187" spans="1:8" ht="11.25">
      <c r="A187" s="143">
        <v>186</v>
      </c>
      <c r="B187" s="143" t="s">
        <v>731</v>
      </c>
      <c r="C187" s="143" t="s">
        <v>747</v>
      </c>
      <c r="D187" s="143" t="s">
        <v>748</v>
      </c>
      <c r="E187" s="143" t="s">
        <v>1240</v>
      </c>
      <c r="F187" s="143" t="s">
        <v>1241</v>
      </c>
      <c r="G187" s="143" t="s">
        <v>1239</v>
      </c>
      <c r="H187" s="143" t="s">
        <v>34</v>
      </c>
    </row>
    <row r="188" spans="1:8" ht="11.25">
      <c r="A188" s="143">
        <v>187</v>
      </c>
      <c r="B188" s="143" t="s">
        <v>731</v>
      </c>
      <c r="C188" s="143" t="s">
        <v>747</v>
      </c>
      <c r="D188" s="143" t="s">
        <v>748</v>
      </c>
      <c r="E188" s="143" t="s">
        <v>1242</v>
      </c>
      <c r="F188" s="143" t="s">
        <v>1243</v>
      </c>
      <c r="G188" s="143" t="s">
        <v>1239</v>
      </c>
      <c r="H188" s="143" t="s">
        <v>34</v>
      </c>
    </row>
    <row r="189" spans="1:8" ht="11.25">
      <c r="A189" s="143">
        <v>188</v>
      </c>
      <c r="B189" s="143" t="s">
        <v>731</v>
      </c>
      <c r="C189" s="143" t="s">
        <v>747</v>
      </c>
      <c r="D189" s="143" t="s">
        <v>748</v>
      </c>
      <c r="E189" s="143" t="s">
        <v>1244</v>
      </c>
      <c r="F189" s="143" t="s">
        <v>1245</v>
      </c>
      <c r="G189" s="143" t="s">
        <v>1239</v>
      </c>
      <c r="H189" s="143" t="s">
        <v>34</v>
      </c>
    </row>
    <row r="190" spans="1:8" ht="11.25">
      <c r="A190" s="143">
        <v>189</v>
      </c>
      <c r="B190" s="143" t="s">
        <v>731</v>
      </c>
      <c r="C190" s="143" t="s">
        <v>747</v>
      </c>
      <c r="D190" s="143" t="s">
        <v>748</v>
      </c>
      <c r="E190" s="143" t="s">
        <v>1246</v>
      </c>
      <c r="F190" s="143" t="s">
        <v>1247</v>
      </c>
      <c r="G190" s="143" t="s">
        <v>1248</v>
      </c>
      <c r="H190" s="143" t="s">
        <v>34</v>
      </c>
    </row>
    <row r="191" spans="1:8" ht="11.25">
      <c r="A191" s="143">
        <v>190</v>
      </c>
      <c r="B191" s="143" t="s">
        <v>731</v>
      </c>
      <c r="D191" s="143" t="s">
        <v>732</v>
      </c>
      <c r="E191" s="143" t="s">
        <v>1249</v>
      </c>
      <c r="F191" s="143" t="s">
        <v>1250</v>
      </c>
      <c r="G191" s="143" t="s">
        <v>1239</v>
      </c>
      <c r="H191" s="143" t="s">
        <v>34</v>
      </c>
    </row>
    <row r="192" spans="1:8" ht="11.25">
      <c r="A192" s="143">
        <v>191</v>
      </c>
      <c r="B192" s="143" t="s">
        <v>753</v>
      </c>
      <c r="C192" s="143" t="s">
        <v>757</v>
      </c>
      <c r="D192" s="143" t="s">
        <v>758</v>
      </c>
      <c r="E192" s="143" t="s">
        <v>1251</v>
      </c>
      <c r="F192" s="143" t="s">
        <v>1252</v>
      </c>
      <c r="G192" s="143" t="s">
        <v>1253</v>
      </c>
      <c r="H192" s="143" t="s">
        <v>34</v>
      </c>
    </row>
    <row r="193" spans="1:8" ht="11.25">
      <c r="A193" s="143">
        <v>192</v>
      </c>
      <c r="B193" s="143" t="s">
        <v>759</v>
      </c>
      <c r="C193" s="143" t="s">
        <v>761</v>
      </c>
      <c r="D193" s="143" t="s">
        <v>762</v>
      </c>
      <c r="E193" s="143" t="s">
        <v>1254</v>
      </c>
      <c r="F193" s="143" t="s">
        <v>1255</v>
      </c>
      <c r="G193" s="143" t="s">
        <v>1256</v>
      </c>
      <c r="H193" s="143" t="s">
        <v>34</v>
      </c>
    </row>
    <row r="194" spans="1:8" ht="11.25">
      <c r="A194" s="143">
        <v>193</v>
      </c>
      <c r="B194" s="143" t="s">
        <v>759</v>
      </c>
      <c r="D194" s="143" t="s">
        <v>760</v>
      </c>
      <c r="E194" s="143" t="s">
        <v>1257</v>
      </c>
      <c r="F194" s="143" t="s">
        <v>1258</v>
      </c>
      <c r="G194" s="143" t="s">
        <v>867</v>
      </c>
      <c r="H194" s="143" t="s">
        <v>34</v>
      </c>
    </row>
    <row r="195" spans="1:8" ht="11.25">
      <c r="A195" s="143">
        <v>194</v>
      </c>
      <c r="B195" s="143" t="s">
        <v>763</v>
      </c>
      <c r="C195" s="143" t="s">
        <v>765</v>
      </c>
      <c r="D195" s="143" t="s">
        <v>766</v>
      </c>
      <c r="E195" s="143" t="s">
        <v>1259</v>
      </c>
      <c r="F195" s="143" t="s">
        <v>1260</v>
      </c>
      <c r="G195" s="143" t="s">
        <v>1261</v>
      </c>
      <c r="H195" s="143" t="s">
        <v>34</v>
      </c>
    </row>
    <row r="196" spans="1:8" ht="11.25">
      <c r="A196" s="143">
        <v>195</v>
      </c>
      <c r="B196" s="143" t="s">
        <v>763</v>
      </c>
      <c r="C196" s="143" t="s">
        <v>765</v>
      </c>
      <c r="D196" s="143" t="s">
        <v>766</v>
      </c>
      <c r="E196" s="143" t="s">
        <v>1262</v>
      </c>
      <c r="F196" s="143" t="s">
        <v>1263</v>
      </c>
      <c r="G196" s="143" t="s">
        <v>1261</v>
      </c>
      <c r="H196" s="143" t="s">
        <v>34</v>
      </c>
    </row>
    <row r="197" spans="1:8" ht="11.25">
      <c r="A197" s="143">
        <v>196</v>
      </c>
      <c r="B197" s="143" t="s">
        <v>763</v>
      </c>
      <c r="C197" s="143" t="s">
        <v>765</v>
      </c>
      <c r="D197" s="143" t="s">
        <v>766</v>
      </c>
      <c r="E197" s="143" t="s">
        <v>1264</v>
      </c>
      <c r="F197" s="143" t="s">
        <v>1265</v>
      </c>
      <c r="G197" s="143" t="s">
        <v>1261</v>
      </c>
      <c r="H197" s="143" t="s">
        <v>34</v>
      </c>
    </row>
    <row r="198" spans="1:8" ht="11.25">
      <c r="A198" s="143">
        <v>197</v>
      </c>
      <c r="B198" s="143" t="s">
        <v>763</v>
      </c>
      <c r="C198" s="143" t="s">
        <v>767</v>
      </c>
      <c r="D198" s="143" t="s">
        <v>768</v>
      </c>
      <c r="E198" s="143" t="s">
        <v>1266</v>
      </c>
      <c r="F198" s="143" t="s">
        <v>1267</v>
      </c>
      <c r="G198" s="143" t="s">
        <v>1261</v>
      </c>
      <c r="H198" s="143" t="s">
        <v>34</v>
      </c>
    </row>
    <row r="199" spans="1:8" ht="11.25">
      <c r="A199" s="143">
        <v>198</v>
      </c>
      <c r="B199" s="143" t="s">
        <v>763</v>
      </c>
      <c r="C199" s="143" t="s">
        <v>769</v>
      </c>
      <c r="D199" s="143" t="s">
        <v>770</v>
      </c>
      <c r="E199" s="143" t="s">
        <v>1268</v>
      </c>
      <c r="F199" s="143" t="s">
        <v>1269</v>
      </c>
      <c r="G199" s="143" t="s">
        <v>1261</v>
      </c>
      <c r="H199" s="143" t="s">
        <v>34</v>
      </c>
    </row>
    <row r="200" spans="1:8" ht="11.25">
      <c r="A200" s="143">
        <v>199</v>
      </c>
      <c r="B200" s="143" t="s">
        <v>763</v>
      </c>
      <c r="C200" s="143" t="s">
        <v>769</v>
      </c>
      <c r="D200" s="143" t="s">
        <v>770</v>
      </c>
      <c r="E200" s="143" t="s">
        <v>1270</v>
      </c>
      <c r="F200" s="143" t="s">
        <v>1271</v>
      </c>
      <c r="G200" s="143" t="s">
        <v>1261</v>
      </c>
      <c r="H200" s="143" t="s">
        <v>34</v>
      </c>
    </row>
    <row r="201" spans="1:8" ht="11.25">
      <c r="A201" s="143">
        <v>200</v>
      </c>
      <c r="B201" s="143" t="s">
        <v>763</v>
      </c>
      <c r="D201" s="143" t="s">
        <v>764</v>
      </c>
      <c r="E201" s="143" t="s">
        <v>1272</v>
      </c>
      <c r="F201" s="143" t="s">
        <v>1273</v>
      </c>
      <c r="G201" s="143" t="s">
        <v>1261</v>
      </c>
      <c r="H201" s="143" t="s">
        <v>34</v>
      </c>
    </row>
    <row r="202" spans="1:8" ht="11.25">
      <c r="A202" s="143">
        <v>201</v>
      </c>
      <c r="B202" s="143" t="s">
        <v>771</v>
      </c>
      <c r="C202" s="143" t="s">
        <v>773</v>
      </c>
      <c r="D202" s="143" t="s">
        <v>774</v>
      </c>
      <c r="E202" s="143" t="s">
        <v>1178</v>
      </c>
      <c r="F202" s="143" t="s">
        <v>1274</v>
      </c>
      <c r="G202" s="143" t="s">
        <v>1275</v>
      </c>
      <c r="H202" s="143" t="s">
        <v>34</v>
      </c>
    </row>
    <row r="203" spans="1:8" ht="11.25">
      <c r="A203" s="143">
        <v>202</v>
      </c>
      <c r="B203" s="143" t="s">
        <v>771</v>
      </c>
      <c r="C203" s="143" t="s">
        <v>773</v>
      </c>
      <c r="D203" s="143" t="s">
        <v>774</v>
      </c>
      <c r="E203" s="143" t="s">
        <v>0</v>
      </c>
      <c r="F203" s="143" t="s">
        <v>1</v>
      </c>
      <c r="G203" s="143" t="s">
        <v>1275</v>
      </c>
      <c r="H203" s="143" t="s">
        <v>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65" customWidth="1"/>
  </cols>
  <sheetData>
    <row r="1" spans="2:8" ht="11.25">
      <c r="B1" s="265" t="s">
        <v>474</v>
      </c>
      <c r="C1" s="265" t="s">
        <v>475</v>
      </c>
      <c r="D1" s="265" t="s">
        <v>477</v>
      </c>
      <c r="E1" s="265" t="s">
        <v>478</v>
      </c>
      <c r="F1" s="265" t="s">
        <v>479</v>
      </c>
      <c r="G1" s="265" t="s">
        <v>480</v>
      </c>
      <c r="H1" s="265" t="s">
        <v>481</v>
      </c>
    </row>
    <row r="2" spans="1:8" ht="11.25">
      <c r="A2" s="265">
        <v>40</v>
      </c>
      <c r="B2" s="265" t="s">
        <v>576</v>
      </c>
      <c r="D2" s="265" t="s">
        <v>577</v>
      </c>
      <c r="E2" s="265" t="s">
        <v>906</v>
      </c>
      <c r="F2" s="265" t="s">
        <v>907</v>
      </c>
      <c r="G2" s="265" t="s">
        <v>901</v>
      </c>
      <c r="H2" s="265" t="s">
        <v>37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140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475</v>
      </c>
      <c r="B1" s="45" t="s">
        <v>474</v>
      </c>
      <c r="C1" s="45" t="s">
        <v>476</v>
      </c>
    </row>
    <row r="2" spans="1:5" ht="11.25">
      <c r="A2" s="45" t="s">
        <v>499</v>
      </c>
      <c r="B2" s="45" t="s">
        <v>499</v>
      </c>
      <c r="C2" s="45" t="s">
        <v>500</v>
      </c>
      <c r="D2" s="45" t="s">
        <v>499</v>
      </c>
      <c r="E2" s="45" t="s">
        <v>775</v>
      </c>
    </row>
    <row r="3" spans="1:5" ht="11.25">
      <c r="A3" s="45" t="s">
        <v>499</v>
      </c>
      <c r="B3" s="45" t="s">
        <v>501</v>
      </c>
      <c r="C3" s="45" t="s">
        <v>502</v>
      </c>
      <c r="D3" s="45" t="s">
        <v>505</v>
      </c>
      <c r="E3" s="45" t="s">
        <v>776</v>
      </c>
    </row>
    <row r="4" spans="1:5" ht="11.25">
      <c r="A4" s="45" t="s">
        <v>499</v>
      </c>
      <c r="B4" s="45" t="s">
        <v>503</v>
      </c>
      <c r="C4" s="45" t="s">
        <v>504</v>
      </c>
      <c r="D4" s="45" t="s">
        <v>529</v>
      </c>
      <c r="E4" s="45" t="s">
        <v>777</v>
      </c>
    </row>
    <row r="5" spans="1:5" ht="11.25">
      <c r="A5" s="45" t="s">
        <v>505</v>
      </c>
      <c r="B5" s="45" t="s">
        <v>507</v>
      </c>
      <c r="C5" s="45" t="s">
        <v>508</v>
      </c>
      <c r="D5" s="45" t="s">
        <v>543</v>
      </c>
      <c r="E5" s="45" t="s">
        <v>778</v>
      </c>
    </row>
    <row r="6" spans="1:5" ht="11.25">
      <c r="A6" s="45" t="s">
        <v>505</v>
      </c>
      <c r="B6" s="45" t="s">
        <v>505</v>
      </c>
      <c r="C6" s="45" t="s">
        <v>506</v>
      </c>
      <c r="D6" s="45" t="s">
        <v>557</v>
      </c>
      <c r="E6" s="45" t="s">
        <v>779</v>
      </c>
    </row>
    <row r="7" spans="1:5" ht="11.25">
      <c r="A7" s="45" t="s">
        <v>505</v>
      </c>
      <c r="B7" s="45" t="s">
        <v>509</v>
      </c>
      <c r="C7" s="45" t="s">
        <v>510</v>
      </c>
      <c r="D7" s="45" t="s">
        <v>574</v>
      </c>
      <c r="E7" s="45" t="s">
        <v>780</v>
      </c>
    </row>
    <row r="8" spans="1:5" ht="11.25">
      <c r="A8" s="45" t="s">
        <v>505</v>
      </c>
      <c r="B8" s="45" t="s">
        <v>511</v>
      </c>
      <c r="C8" s="45" t="s">
        <v>512</v>
      </c>
      <c r="D8" s="45" t="s">
        <v>576</v>
      </c>
      <c r="E8" s="45" t="s">
        <v>781</v>
      </c>
    </row>
    <row r="9" spans="1:5" ht="11.25">
      <c r="A9" s="45" t="s">
        <v>505</v>
      </c>
      <c r="B9" s="45" t="s">
        <v>513</v>
      </c>
      <c r="C9" s="45" t="s">
        <v>514</v>
      </c>
      <c r="D9" s="45" t="s">
        <v>578</v>
      </c>
      <c r="E9" s="45" t="s">
        <v>782</v>
      </c>
    </row>
    <row r="10" spans="1:5" ht="11.25">
      <c r="A10" s="45" t="s">
        <v>505</v>
      </c>
      <c r="B10" s="45" t="s">
        <v>515</v>
      </c>
      <c r="C10" s="45" t="s">
        <v>516</v>
      </c>
      <c r="D10" s="45" t="s">
        <v>580</v>
      </c>
      <c r="E10" s="45" t="s">
        <v>783</v>
      </c>
    </row>
    <row r="11" spans="1:5" ht="11.25">
      <c r="A11" s="45" t="s">
        <v>505</v>
      </c>
      <c r="B11" s="45" t="s">
        <v>517</v>
      </c>
      <c r="C11" s="45" t="s">
        <v>518</v>
      </c>
      <c r="D11" s="45" t="s">
        <v>582</v>
      </c>
      <c r="E11" s="45" t="s">
        <v>784</v>
      </c>
    </row>
    <row r="12" spans="1:5" ht="11.25">
      <c r="A12" s="45" t="s">
        <v>505</v>
      </c>
      <c r="B12" s="45" t="s">
        <v>519</v>
      </c>
      <c r="C12" s="45" t="s">
        <v>520</v>
      </c>
      <c r="D12" s="45" t="s">
        <v>585</v>
      </c>
      <c r="E12" s="45" t="s">
        <v>785</v>
      </c>
    </row>
    <row r="13" spans="1:5" ht="11.25">
      <c r="A13" s="45" t="s">
        <v>505</v>
      </c>
      <c r="B13" s="45" t="s">
        <v>521</v>
      </c>
      <c r="C13" s="45" t="s">
        <v>522</v>
      </c>
      <c r="D13" s="45" t="s">
        <v>593</v>
      </c>
      <c r="E13" s="45" t="s">
        <v>786</v>
      </c>
    </row>
    <row r="14" spans="1:5" ht="11.25">
      <c r="A14" s="45" t="s">
        <v>505</v>
      </c>
      <c r="B14" s="45" t="s">
        <v>523</v>
      </c>
      <c r="C14" s="45" t="s">
        <v>524</v>
      </c>
      <c r="D14" s="45" t="s">
        <v>597</v>
      </c>
      <c r="E14" s="45" t="s">
        <v>787</v>
      </c>
    </row>
    <row r="15" spans="1:5" ht="11.25">
      <c r="A15" s="45" t="s">
        <v>505</v>
      </c>
      <c r="B15" s="45" t="s">
        <v>525</v>
      </c>
      <c r="C15" s="45" t="s">
        <v>526</v>
      </c>
      <c r="D15" s="45" t="s">
        <v>611</v>
      </c>
      <c r="E15" s="45" t="s">
        <v>788</v>
      </c>
    </row>
    <row r="16" spans="1:5" ht="11.25">
      <c r="A16" s="45" t="s">
        <v>505</v>
      </c>
      <c r="B16" s="45" t="s">
        <v>527</v>
      </c>
      <c r="C16" s="45" t="s">
        <v>528</v>
      </c>
      <c r="D16" s="45" t="s">
        <v>625</v>
      </c>
      <c r="E16" s="45" t="s">
        <v>789</v>
      </c>
    </row>
    <row r="17" spans="1:5" ht="11.25">
      <c r="A17" s="45" t="s">
        <v>529</v>
      </c>
      <c r="B17" s="45" t="s">
        <v>529</v>
      </c>
      <c r="C17" s="45" t="s">
        <v>530</v>
      </c>
      <c r="D17" s="45" t="s">
        <v>633</v>
      </c>
      <c r="E17" s="45" t="s">
        <v>790</v>
      </c>
    </row>
    <row r="18" spans="1:5" ht="11.25">
      <c r="A18" s="45" t="s">
        <v>529</v>
      </c>
      <c r="B18" s="45" t="s">
        <v>531</v>
      </c>
      <c r="C18" s="45" t="s">
        <v>532</v>
      </c>
      <c r="D18" s="45" t="s">
        <v>637</v>
      </c>
      <c r="E18" s="45" t="s">
        <v>791</v>
      </c>
    </row>
    <row r="19" spans="1:5" ht="11.25">
      <c r="A19" s="45" t="s">
        <v>529</v>
      </c>
      <c r="B19" s="45" t="s">
        <v>533</v>
      </c>
      <c r="C19" s="45" t="s">
        <v>534</v>
      </c>
      <c r="D19" s="45" t="s">
        <v>641</v>
      </c>
      <c r="E19" s="45" t="s">
        <v>792</v>
      </c>
    </row>
    <row r="20" spans="1:5" ht="11.25">
      <c r="A20" s="45" t="s">
        <v>529</v>
      </c>
      <c r="B20" s="45" t="s">
        <v>535</v>
      </c>
      <c r="C20" s="45" t="s">
        <v>536</v>
      </c>
      <c r="D20" s="45" t="s">
        <v>645</v>
      </c>
      <c r="E20" s="45" t="s">
        <v>793</v>
      </c>
    </row>
    <row r="21" spans="1:5" ht="11.25">
      <c r="A21" s="45" t="s">
        <v>529</v>
      </c>
      <c r="B21" s="45" t="s">
        <v>537</v>
      </c>
      <c r="C21" s="45" t="s">
        <v>538</v>
      </c>
      <c r="D21" s="45" t="s">
        <v>653</v>
      </c>
      <c r="E21" s="45" t="s">
        <v>794</v>
      </c>
    </row>
    <row r="22" spans="1:5" ht="11.25">
      <c r="A22" s="45" t="s">
        <v>529</v>
      </c>
      <c r="B22" s="45" t="s">
        <v>539</v>
      </c>
      <c r="C22" s="45" t="s">
        <v>540</v>
      </c>
      <c r="D22" s="45" t="s">
        <v>665</v>
      </c>
      <c r="E22" s="45" t="s">
        <v>795</v>
      </c>
    </row>
    <row r="23" spans="1:5" ht="11.25">
      <c r="A23" s="45" t="s">
        <v>529</v>
      </c>
      <c r="B23" s="45" t="s">
        <v>541</v>
      </c>
      <c r="C23" s="45" t="s">
        <v>542</v>
      </c>
      <c r="D23" s="45" t="s">
        <v>671</v>
      </c>
      <c r="E23" s="45" t="s">
        <v>796</v>
      </c>
    </row>
    <row r="24" spans="1:5" ht="11.25">
      <c r="A24" s="45" t="s">
        <v>543</v>
      </c>
      <c r="B24" s="45" t="s">
        <v>545</v>
      </c>
      <c r="C24" s="45" t="s">
        <v>546</v>
      </c>
      <c r="D24" s="45" t="s">
        <v>697</v>
      </c>
      <c r="E24" s="45" t="s">
        <v>797</v>
      </c>
    </row>
    <row r="25" spans="1:5" ht="11.25">
      <c r="A25" s="45" t="s">
        <v>543</v>
      </c>
      <c r="B25" s="45" t="s">
        <v>543</v>
      </c>
      <c r="C25" s="45" t="s">
        <v>544</v>
      </c>
      <c r="D25" s="45" t="s">
        <v>709</v>
      </c>
      <c r="E25" s="45" t="s">
        <v>798</v>
      </c>
    </row>
    <row r="26" spans="1:5" ht="11.25">
      <c r="A26" s="45" t="s">
        <v>543</v>
      </c>
      <c r="B26" s="45" t="s">
        <v>547</v>
      </c>
      <c r="C26" s="45" t="s">
        <v>548</v>
      </c>
      <c r="D26" s="45" t="s">
        <v>725</v>
      </c>
      <c r="E26" s="45" t="s">
        <v>799</v>
      </c>
    </row>
    <row r="27" spans="1:5" ht="11.25">
      <c r="A27" s="45" t="s">
        <v>543</v>
      </c>
      <c r="B27" s="45" t="s">
        <v>549</v>
      </c>
      <c r="C27" s="45" t="s">
        <v>550</v>
      </c>
      <c r="D27" s="45" t="s">
        <v>731</v>
      </c>
      <c r="E27" s="45" t="s">
        <v>800</v>
      </c>
    </row>
    <row r="28" spans="1:5" ht="11.25">
      <c r="A28" s="45" t="s">
        <v>543</v>
      </c>
      <c r="B28" s="45" t="s">
        <v>551</v>
      </c>
      <c r="C28" s="45" t="s">
        <v>552</v>
      </c>
      <c r="D28" s="45" t="s">
        <v>753</v>
      </c>
      <c r="E28" s="45" t="s">
        <v>801</v>
      </c>
    </row>
    <row r="29" spans="1:5" ht="11.25">
      <c r="A29" s="45" t="s">
        <v>543</v>
      </c>
      <c r="B29" s="45" t="s">
        <v>553</v>
      </c>
      <c r="C29" s="45" t="s">
        <v>554</v>
      </c>
      <c r="D29" s="45" t="s">
        <v>759</v>
      </c>
      <c r="E29" s="45" t="s">
        <v>802</v>
      </c>
    </row>
    <row r="30" spans="1:5" ht="11.25">
      <c r="A30" s="45" t="s">
        <v>543</v>
      </c>
      <c r="B30" s="45" t="s">
        <v>555</v>
      </c>
      <c r="C30" s="45" t="s">
        <v>556</v>
      </c>
      <c r="D30" s="45" t="s">
        <v>763</v>
      </c>
      <c r="E30" s="45" t="s">
        <v>803</v>
      </c>
    </row>
    <row r="31" spans="1:5" ht="11.25">
      <c r="A31" s="45" t="s">
        <v>557</v>
      </c>
      <c r="B31" s="45" t="s">
        <v>559</v>
      </c>
      <c r="C31" s="45" t="s">
        <v>560</v>
      </c>
      <c r="D31" s="45" t="s">
        <v>771</v>
      </c>
      <c r="E31" s="45" t="s">
        <v>804</v>
      </c>
    </row>
    <row r="32" spans="1:3" ht="11.25">
      <c r="A32" s="45" t="s">
        <v>557</v>
      </c>
      <c r="B32" s="45" t="s">
        <v>557</v>
      </c>
      <c r="C32" s="45" t="s">
        <v>558</v>
      </c>
    </row>
    <row r="33" spans="1:3" ht="11.25">
      <c r="A33" s="45" t="s">
        <v>557</v>
      </c>
      <c r="B33" s="45" t="s">
        <v>561</v>
      </c>
      <c r="C33" s="45" t="s">
        <v>562</v>
      </c>
    </row>
    <row r="34" spans="1:3" ht="11.25">
      <c r="A34" s="45" t="s">
        <v>557</v>
      </c>
      <c r="B34" s="45" t="s">
        <v>563</v>
      </c>
      <c r="C34" s="45" t="s">
        <v>564</v>
      </c>
    </row>
    <row r="35" spans="1:3" ht="11.25">
      <c r="A35" s="45" t="s">
        <v>557</v>
      </c>
      <c r="B35" s="45" t="s">
        <v>519</v>
      </c>
      <c r="C35" s="45" t="s">
        <v>565</v>
      </c>
    </row>
    <row r="36" spans="1:3" ht="11.25">
      <c r="A36" s="45" t="s">
        <v>557</v>
      </c>
      <c r="B36" s="45" t="s">
        <v>566</v>
      </c>
      <c r="C36" s="45" t="s">
        <v>567</v>
      </c>
    </row>
    <row r="37" spans="1:3" ht="11.25">
      <c r="A37" s="45" t="s">
        <v>557</v>
      </c>
      <c r="B37" s="45" t="s">
        <v>568</v>
      </c>
      <c r="C37" s="45" t="s">
        <v>569</v>
      </c>
    </row>
    <row r="38" spans="1:3" ht="11.25">
      <c r="A38" s="45" t="s">
        <v>557</v>
      </c>
      <c r="B38" s="45" t="s">
        <v>570</v>
      </c>
      <c r="C38" s="45" t="s">
        <v>571</v>
      </c>
    </row>
    <row r="39" spans="1:3" ht="11.25">
      <c r="A39" s="45" t="s">
        <v>557</v>
      </c>
      <c r="B39" s="45" t="s">
        <v>572</v>
      </c>
      <c r="C39" s="45" t="s">
        <v>573</v>
      </c>
    </row>
    <row r="40" spans="1:3" ht="11.25">
      <c r="A40" s="45" t="s">
        <v>574</v>
      </c>
      <c r="B40" s="45" t="s">
        <v>574</v>
      </c>
      <c r="C40" s="45" t="s">
        <v>575</v>
      </c>
    </row>
    <row r="41" spans="1:3" ht="11.25">
      <c r="A41" s="45" t="s">
        <v>576</v>
      </c>
      <c r="B41" s="45" t="s">
        <v>576</v>
      </c>
      <c r="C41" s="45" t="s">
        <v>577</v>
      </c>
    </row>
    <row r="42" spans="1:3" ht="11.25">
      <c r="A42" s="45" t="s">
        <v>578</v>
      </c>
      <c r="B42" s="45" t="s">
        <v>578</v>
      </c>
      <c r="C42" s="45" t="s">
        <v>579</v>
      </c>
    </row>
    <row r="43" spans="1:3" ht="11.25">
      <c r="A43" s="45" t="s">
        <v>580</v>
      </c>
      <c r="B43" s="45" t="s">
        <v>580</v>
      </c>
      <c r="C43" s="45" t="s">
        <v>581</v>
      </c>
    </row>
    <row r="44" spans="1:3" ht="11.25">
      <c r="A44" s="45" t="s">
        <v>582</v>
      </c>
      <c r="B44" s="45" t="s">
        <v>582</v>
      </c>
      <c r="C44" s="45" t="s">
        <v>583</v>
      </c>
    </row>
    <row r="45" spans="1:3" ht="11.25">
      <c r="A45" s="45" t="s">
        <v>582</v>
      </c>
      <c r="B45" s="45" t="s">
        <v>582</v>
      </c>
      <c r="C45" s="45" t="s">
        <v>584</v>
      </c>
    </row>
    <row r="46" spans="1:3" ht="11.25">
      <c r="A46" s="45" t="s">
        <v>585</v>
      </c>
      <c r="B46" s="45" t="s">
        <v>587</v>
      </c>
      <c r="C46" s="45" t="s">
        <v>588</v>
      </c>
    </row>
    <row r="47" spans="1:3" ht="11.25">
      <c r="A47" s="45" t="s">
        <v>585</v>
      </c>
      <c r="B47" s="45" t="s">
        <v>585</v>
      </c>
      <c r="C47" s="45" t="s">
        <v>586</v>
      </c>
    </row>
    <row r="48" spans="1:3" ht="11.25">
      <c r="A48" s="45" t="s">
        <v>585</v>
      </c>
      <c r="B48" s="45" t="s">
        <v>589</v>
      </c>
      <c r="C48" s="45" t="s">
        <v>590</v>
      </c>
    </row>
    <row r="49" spans="1:3" ht="11.25">
      <c r="A49" s="45" t="s">
        <v>585</v>
      </c>
      <c r="B49" s="45" t="s">
        <v>591</v>
      </c>
      <c r="C49" s="45" t="s">
        <v>592</v>
      </c>
    </row>
    <row r="50" spans="1:3" ht="11.25">
      <c r="A50" s="45" t="s">
        <v>593</v>
      </c>
      <c r="B50" s="45" t="s">
        <v>593</v>
      </c>
      <c r="C50" s="45" t="s">
        <v>594</v>
      </c>
    </row>
    <row r="51" spans="1:3" ht="11.25">
      <c r="A51" s="45" t="s">
        <v>593</v>
      </c>
      <c r="B51" s="45" t="s">
        <v>595</v>
      </c>
      <c r="C51" s="45" t="s">
        <v>596</v>
      </c>
    </row>
    <row r="52" spans="1:3" ht="11.25">
      <c r="A52" s="45" t="s">
        <v>597</v>
      </c>
      <c r="B52" s="45" t="s">
        <v>599</v>
      </c>
      <c r="C52" s="45" t="s">
        <v>600</v>
      </c>
    </row>
    <row r="53" spans="1:3" ht="11.25">
      <c r="A53" s="45" t="s">
        <v>597</v>
      </c>
      <c r="B53" s="45" t="s">
        <v>597</v>
      </c>
      <c r="C53" s="45" t="s">
        <v>598</v>
      </c>
    </row>
    <row r="54" spans="1:3" ht="11.25">
      <c r="A54" s="45" t="s">
        <v>597</v>
      </c>
      <c r="B54" s="45" t="s">
        <v>601</v>
      </c>
      <c r="C54" s="45" t="s">
        <v>602</v>
      </c>
    </row>
    <row r="55" spans="1:3" ht="11.25">
      <c r="A55" s="45" t="s">
        <v>597</v>
      </c>
      <c r="B55" s="45" t="s">
        <v>603</v>
      </c>
      <c r="C55" s="45" t="s">
        <v>604</v>
      </c>
    </row>
    <row r="56" spans="1:3" ht="11.25">
      <c r="A56" s="45" t="s">
        <v>597</v>
      </c>
      <c r="B56" s="45" t="s">
        <v>605</v>
      </c>
      <c r="C56" s="45" t="s">
        <v>606</v>
      </c>
    </row>
    <row r="57" spans="1:3" ht="11.25">
      <c r="A57" s="45" t="s">
        <v>597</v>
      </c>
      <c r="B57" s="45" t="s">
        <v>607</v>
      </c>
      <c r="C57" s="45" t="s">
        <v>608</v>
      </c>
    </row>
    <row r="58" spans="1:3" ht="11.25">
      <c r="A58" s="45" t="s">
        <v>597</v>
      </c>
      <c r="B58" s="45" t="s">
        <v>609</v>
      </c>
      <c r="C58" s="45" t="s">
        <v>610</v>
      </c>
    </row>
    <row r="59" spans="1:3" ht="11.25">
      <c r="A59" s="45" t="s">
        <v>611</v>
      </c>
      <c r="B59" s="45" t="s">
        <v>613</v>
      </c>
      <c r="C59" s="45" t="s">
        <v>614</v>
      </c>
    </row>
    <row r="60" spans="1:3" ht="11.25">
      <c r="A60" s="45" t="s">
        <v>611</v>
      </c>
      <c r="B60" s="45" t="s">
        <v>611</v>
      </c>
      <c r="C60" s="45" t="s">
        <v>612</v>
      </c>
    </row>
    <row r="61" spans="1:3" ht="11.25">
      <c r="A61" s="45" t="s">
        <v>611</v>
      </c>
      <c r="B61" s="45" t="s">
        <v>615</v>
      </c>
      <c r="C61" s="45" t="s">
        <v>616</v>
      </c>
    </row>
    <row r="62" spans="1:3" ht="11.25">
      <c r="A62" s="45" t="s">
        <v>611</v>
      </c>
      <c r="B62" s="45" t="s">
        <v>617</v>
      </c>
      <c r="C62" s="45" t="s">
        <v>618</v>
      </c>
    </row>
    <row r="63" spans="1:3" ht="11.25">
      <c r="A63" s="45" t="s">
        <v>611</v>
      </c>
      <c r="B63" s="45" t="s">
        <v>619</v>
      </c>
      <c r="C63" s="45" t="s">
        <v>620</v>
      </c>
    </row>
    <row r="64" spans="1:3" ht="11.25">
      <c r="A64" s="45" t="s">
        <v>611</v>
      </c>
      <c r="B64" s="45" t="s">
        <v>621</v>
      </c>
      <c r="C64" s="45" t="s">
        <v>622</v>
      </c>
    </row>
    <row r="65" spans="1:3" ht="11.25">
      <c r="A65" s="45" t="s">
        <v>611</v>
      </c>
      <c r="B65" s="45" t="s">
        <v>623</v>
      </c>
      <c r="C65" s="45" t="s">
        <v>624</v>
      </c>
    </row>
    <row r="66" spans="1:3" ht="11.25">
      <c r="A66" s="45" t="s">
        <v>625</v>
      </c>
      <c r="B66" s="45" t="s">
        <v>627</v>
      </c>
      <c r="C66" s="45" t="s">
        <v>628</v>
      </c>
    </row>
    <row r="67" spans="1:3" ht="11.25">
      <c r="A67" s="45" t="s">
        <v>625</v>
      </c>
      <c r="B67" s="45" t="s">
        <v>625</v>
      </c>
      <c r="C67" s="45" t="s">
        <v>626</v>
      </c>
    </row>
    <row r="68" spans="1:3" ht="11.25">
      <c r="A68" s="45" t="s">
        <v>625</v>
      </c>
      <c r="B68" s="45" t="s">
        <v>629</v>
      </c>
      <c r="C68" s="45" t="s">
        <v>630</v>
      </c>
    </row>
    <row r="69" spans="1:3" ht="11.25">
      <c r="A69" s="45" t="s">
        <v>625</v>
      </c>
      <c r="B69" s="45" t="s">
        <v>631</v>
      </c>
      <c r="C69" s="45" t="s">
        <v>632</v>
      </c>
    </row>
    <row r="70" spans="1:3" ht="11.25">
      <c r="A70" s="45" t="s">
        <v>633</v>
      </c>
      <c r="B70" s="45" t="s">
        <v>633</v>
      </c>
      <c r="C70" s="45" t="s">
        <v>634</v>
      </c>
    </row>
    <row r="71" spans="1:3" ht="11.25">
      <c r="A71" s="45" t="s">
        <v>633</v>
      </c>
      <c r="B71" s="45" t="s">
        <v>635</v>
      </c>
      <c r="C71" s="45" t="s">
        <v>636</v>
      </c>
    </row>
    <row r="72" spans="1:3" ht="11.25">
      <c r="A72" s="45" t="s">
        <v>637</v>
      </c>
      <c r="B72" s="45" t="s">
        <v>637</v>
      </c>
      <c r="C72" s="45" t="s">
        <v>638</v>
      </c>
    </row>
    <row r="73" spans="1:3" ht="11.25">
      <c r="A73" s="45" t="s">
        <v>637</v>
      </c>
      <c r="B73" s="45" t="s">
        <v>639</v>
      </c>
      <c r="C73" s="45" t="s">
        <v>640</v>
      </c>
    </row>
    <row r="74" spans="1:3" ht="11.25">
      <c r="A74" s="45" t="s">
        <v>641</v>
      </c>
      <c r="B74" s="45" t="s">
        <v>641</v>
      </c>
      <c r="C74" s="45" t="s">
        <v>642</v>
      </c>
    </row>
    <row r="75" spans="1:3" ht="11.25">
      <c r="A75" s="45" t="s">
        <v>641</v>
      </c>
      <c r="B75" s="45" t="s">
        <v>643</v>
      </c>
      <c r="C75" s="45" t="s">
        <v>644</v>
      </c>
    </row>
    <row r="76" spans="1:3" ht="11.25">
      <c r="A76" s="45" t="s">
        <v>645</v>
      </c>
      <c r="B76" s="45" t="s">
        <v>647</v>
      </c>
      <c r="C76" s="45" t="s">
        <v>648</v>
      </c>
    </row>
    <row r="77" spans="1:3" ht="11.25">
      <c r="A77" s="45" t="s">
        <v>645</v>
      </c>
      <c r="B77" s="45" t="s">
        <v>645</v>
      </c>
      <c r="C77" s="45" t="s">
        <v>646</v>
      </c>
    </row>
    <row r="78" spans="1:3" ht="11.25">
      <c r="A78" s="45" t="s">
        <v>645</v>
      </c>
      <c r="B78" s="45" t="s">
        <v>649</v>
      </c>
      <c r="C78" s="45" t="s">
        <v>650</v>
      </c>
    </row>
    <row r="79" spans="1:3" ht="11.25">
      <c r="A79" s="45" t="s">
        <v>645</v>
      </c>
      <c r="B79" s="45" t="s">
        <v>651</v>
      </c>
      <c r="C79" s="45" t="s">
        <v>652</v>
      </c>
    </row>
    <row r="80" spans="1:3" ht="11.25">
      <c r="A80" s="45" t="s">
        <v>653</v>
      </c>
      <c r="B80" s="45" t="s">
        <v>655</v>
      </c>
      <c r="C80" s="45" t="s">
        <v>656</v>
      </c>
    </row>
    <row r="81" spans="1:3" ht="11.25">
      <c r="A81" s="45" t="s">
        <v>653</v>
      </c>
      <c r="B81" s="45" t="s">
        <v>653</v>
      </c>
      <c r="C81" s="45" t="s">
        <v>654</v>
      </c>
    </row>
    <row r="82" spans="1:3" ht="11.25">
      <c r="A82" s="45" t="s">
        <v>653</v>
      </c>
      <c r="B82" s="45" t="s">
        <v>657</v>
      </c>
      <c r="C82" s="45" t="s">
        <v>658</v>
      </c>
    </row>
    <row r="83" spans="1:3" ht="11.25">
      <c r="A83" s="45" t="s">
        <v>653</v>
      </c>
      <c r="B83" s="45" t="s">
        <v>659</v>
      </c>
      <c r="C83" s="45" t="s">
        <v>660</v>
      </c>
    </row>
    <row r="84" spans="1:3" ht="11.25">
      <c r="A84" s="45" t="s">
        <v>653</v>
      </c>
      <c r="B84" s="45" t="s">
        <v>661</v>
      </c>
      <c r="C84" s="45" t="s">
        <v>662</v>
      </c>
    </row>
    <row r="85" spans="1:3" ht="11.25">
      <c r="A85" s="45" t="s">
        <v>653</v>
      </c>
      <c r="B85" s="45" t="s">
        <v>663</v>
      </c>
      <c r="C85" s="45" t="s">
        <v>664</v>
      </c>
    </row>
    <row r="86" spans="1:3" ht="11.25">
      <c r="A86" s="45" t="s">
        <v>665</v>
      </c>
      <c r="B86" s="45" t="s">
        <v>665</v>
      </c>
      <c r="C86" s="45" t="s">
        <v>666</v>
      </c>
    </row>
    <row r="87" spans="1:3" ht="11.25">
      <c r="A87" s="45" t="s">
        <v>665</v>
      </c>
      <c r="B87" s="45" t="s">
        <v>667</v>
      </c>
      <c r="C87" s="45" t="s">
        <v>668</v>
      </c>
    </row>
    <row r="88" spans="1:3" ht="11.25">
      <c r="A88" s="45" t="s">
        <v>665</v>
      </c>
      <c r="B88" s="45" t="s">
        <v>669</v>
      </c>
      <c r="C88" s="45" t="s">
        <v>670</v>
      </c>
    </row>
    <row r="89" spans="1:3" ht="11.25">
      <c r="A89" s="45" t="s">
        <v>671</v>
      </c>
      <c r="B89" s="45" t="s">
        <v>673</v>
      </c>
      <c r="C89" s="45" t="s">
        <v>674</v>
      </c>
    </row>
    <row r="90" spans="1:3" ht="11.25">
      <c r="A90" s="45" t="s">
        <v>671</v>
      </c>
      <c r="B90" s="45" t="s">
        <v>675</v>
      </c>
      <c r="C90" s="45" t="s">
        <v>676</v>
      </c>
    </row>
    <row r="91" spans="1:3" ht="11.25">
      <c r="A91" s="45" t="s">
        <v>671</v>
      </c>
      <c r="B91" s="45" t="s">
        <v>677</v>
      </c>
      <c r="C91" s="45" t="s">
        <v>678</v>
      </c>
    </row>
    <row r="92" spans="1:3" ht="11.25">
      <c r="A92" s="45" t="s">
        <v>671</v>
      </c>
      <c r="B92" s="45" t="s">
        <v>679</v>
      </c>
      <c r="C92" s="45" t="s">
        <v>680</v>
      </c>
    </row>
    <row r="93" spans="1:3" ht="11.25">
      <c r="A93" s="45" t="s">
        <v>671</v>
      </c>
      <c r="B93" s="45" t="s">
        <v>681</v>
      </c>
      <c r="C93" s="45" t="s">
        <v>682</v>
      </c>
    </row>
    <row r="94" spans="1:3" ht="11.25">
      <c r="A94" s="45" t="s">
        <v>671</v>
      </c>
      <c r="B94" s="45" t="s">
        <v>683</v>
      </c>
      <c r="C94" s="45" t="s">
        <v>684</v>
      </c>
    </row>
    <row r="95" spans="1:3" ht="11.25">
      <c r="A95" s="45" t="s">
        <v>671</v>
      </c>
      <c r="B95" s="45" t="s">
        <v>685</v>
      </c>
      <c r="C95" s="45" t="s">
        <v>686</v>
      </c>
    </row>
    <row r="96" spans="1:3" ht="11.25">
      <c r="A96" s="45" t="s">
        <v>671</v>
      </c>
      <c r="B96" s="45" t="s">
        <v>687</v>
      </c>
      <c r="C96" s="45" t="s">
        <v>688</v>
      </c>
    </row>
    <row r="97" spans="1:3" ht="11.25">
      <c r="A97" s="45" t="s">
        <v>671</v>
      </c>
      <c r="B97" s="45" t="s">
        <v>671</v>
      </c>
      <c r="C97" s="45" t="s">
        <v>672</v>
      </c>
    </row>
    <row r="98" spans="1:3" ht="11.25">
      <c r="A98" s="45" t="s">
        <v>671</v>
      </c>
      <c r="B98" s="45" t="s">
        <v>689</v>
      </c>
      <c r="C98" s="45" t="s">
        <v>690</v>
      </c>
    </row>
    <row r="99" spans="1:3" ht="11.25">
      <c r="A99" s="45" t="s">
        <v>671</v>
      </c>
      <c r="B99" s="45" t="s">
        <v>691</v>
      </c>
      <c r="C99" s="45" t="s">
        <v>692</v>
      </c>
    </row>
    <row r="100" spans="1:3" ht="11.25">
      <c r="A100" s="45" t="s">
        <v>671</v>
      </c>
      <c r="B100" s="45" t="s">
        <v>693</v>
      </c>
      <c r="C100" s="45" t="s">
        <v>694</v>
      </c>
    </row>
    <row r="101" spans="1:3" ht="11.25">
      <c r="A101" s="45" t="s">
        <v>671</v>
      </c>
      <c r="B101" s="45" t="s">
        <v>695</v>
      </c>
      <c r="C101" s="45" t="s">
        <v>696</v>
      </c>
    </row>
    <row r="102" spans="1:3" ht="11.25">
      <c r="A102" s="45" t="s">
        <v>697</v>
      </c>
      <c r="B102" s="45" t="s">
        <v>699</v>
      </c>
      <c r="C102" s="45" t="s">
        <v>700</v>
      </c>
    </row>
    <row r="103" spans="1:3" ht="11.25">
      <c r="A103" s="45" t="s">
        <v>697</v>
      </c>
      <c r="B103" s="45" t="s">
        <v>701</v>
      </c>
      <c r="C103" s="45" t="s">
        <v>702</v>
      </c>
    </row>
    <row r="104" spans="1:3" ht="11.25">
      <c r="A104" s="45" t="s">
        <v>697</v>
      </c>
      <c r="B104" s="45" t="s">
        <v>697</v>
      </c>
      <c r="C104" s="45" t="s">
        <v>698</v>
      </c>
    </row>
    <row r="105" spans="1:3" ht="11.25">
      <c r="A105" s="45" t="s">
        <v>697</v>
      </c>
      <c r="B105" s="45" t="s">
        <v>703</v>
      </c>
      <c r="C105" s="45" t="s">
        <v>704</v>
      </c>
    </row>
    <row r="106" spans="1:3" ht="11.25">
      <c r="A106" s="45" t="s">
        <v>697</v>
      </c>
      <c r="B106" s="45" t="s">
        <v>705</v>
      </c>
      <c r="C106" s="45" t="s">
        <v>706</v>
      </c>
    </row>
    <row r="107" spans="1:3" ht="11.25">
      <c r="A107" s="45" t="s">
        <v>697</v>
      </c>
      <c r="B107" s="45" t="s">
        <v>707</v>
      </c>
      <c r="C107" s="45" t="s">
        <v>708</v>
      </c>
    </row>
    <row r="108" spans="1:3" ht="11.25">
      <c r="A108" s="45" t="s">
        <v>709</v>
      </c>
      <c r="B108" s="45" t="s">
        <v>711</v>
      </c>
      <c r="C108" s="45" t="s">
        <v>712</v>
      </c>
    </row>
    <row r="109" spans="1:3" ht="11.25">
      <c r="A109" s="45" t="s">
        <v>709</v>
      </c>
      <c r="B109" s="45" t="s">
        <v>713</v>
      </c>
      <c r="C109" s="45" t="s">
        <v>714</v>
      </c>
    </row>
    <row r="110" spans="1:3" ht="11.25">
      <c r="A110" s="45" t="s">
        <v>709</v>
      </c>
      <c r="B110" s="45" t="s">
        <v>715</v>
      </c>
      <c r="C110" s="45" t="s">
        <v>716</v>
      </c>
    </row>
    <row r="111" spans="1:3" ht="11.25">
      <c r="A111" s="45" t="s">
        <v>709</v>
      </c>
      <c r="B111" s="45" t="s">
        <v>717</v>
      </c>
      <c r="C111" s="45" t="s">
        <v>718</v>
      </c>
    </row>
    <row r="112" spans="1:3" ht="11.25">
      <c r="A112" s="45" t="s">
        <v>709</v>
      </c>
      <c r="B112" s="45" t="s">
        <v>709</v>
      </c>
      <c r="C112" s="45" t="s">
        <v>710</v>
      </c>
    </row>
    <row r="113" spans="1:3" ht="11.25">
      <c r="A113" s="45" t="s">
        <v>709</v>
      </c>
      <c r="B113" s="45" t="s">
        <v>719</v>
      </c>
      <c r="C113" s="45" t="s">
        <v>720</v>
      </c>
    </row>
    <row r="114" spans="1:3" ht="11.25">
      <c r="A114" s="45" t="s">
        <v>709</v>
      </c>
      <c r="B114" s="45" t="s">
        <v>721</v>
      </c>
      <c r="C114" s="45" t="s">
        <v>722</v>
      </c>
    </row>
    <row r="115" spans="1:3" ht="11.25">
      <c r="A115" s="45" t="s">
        <v>709</v>
      </c>
      <c r="B115" s="45" t="s">
        <v>723</v>
      </c>
      <c r="C115" s="45" t="s">
        <v>724</v>
      </c>
    </row>
    <row r="116" spans="1:3" ht="11.25">
      <c r="A116" s="45" t="s">
        <v>725</v>
      </c>
      <c r="B116" s="45" t="s">
        <v>727</v>
      </c>
      <c r="C116" s="45" t="s">
        <v>728</v>
      </c>
    </row>
    <row r="117" spans="1:3" ht="11.25">
      <c r="A117" s="45" t="s">
        <v>725</v>
      </c>
      <c r="B117" s="45" t="s">
        <v>725</v>
      </c>
      <c r="C117" s="45" t="s">
        <v>726</v>
      </c>
    </row>
    <row r="118" spans="1:3" ht="11.25">
      <c r="A118" s="45" t="s">
        <v>725</v>
      </c>
      <c r="B118" s="45" t="s">
        <v>729</v>
      </c>
      <c r="C118" s="45" t="s">
        <v>730</v>
      </c>
    </row>
    <row r="119" spans="1:3" ht="11.25">
      <c r="A119" s="45" t="s">
        <v>731</v>
      </c>
      <c r="B119" s="45" t="s">
        <v>733</v>
      </c>
      <c r="C119" s="45" t="s">
        <v>734</v>
      </c>
    </row>
    <row r="120" spans="1:3" ht="11.25">
      <c r="A120" s="45" t="s">
        <v>731</v>
      </c>
      <c r="B120" s="45" t="s">
        <v>735</v>
      </c>
      <c r="C120" s="45" t="s">
        <v>736</v>
      </c>
    </row>
    <row r="121" spans="1:3" ht="11.25">
      <c r="A121" s="45" t="s">
        <v>731</v>
      </c>
      <c r="B121" s="45" t="s">
        <v>737</v>
      </c>
      <c r="C121" s="45" t="s">
        <v>738</v>
      </c>
    </row>
    <row r="122" spans="1:3" ht="11.25">
      <c r="A122" s="45" t="s">
        <v>731</v>
      </c>
      <c r="B122" s="45" t="s">
        <v>739</v>
      </c>
      <c r="C122" s="45" t="s">
        <v>740</v>
      </c>
    </row>
    <row r="123" spans="1:3" ht="11.25">
      <c r="A123" s="45" t="s">
        <v>731</v>
      </c>
      <c r="B123" s="45" t="s">
        <v>741</v>
      </c>
      <c r="C123" s="45" t="s">
        <v>742</v>
      </c>
    </row>
    <row r="124" spans="1:3" ht="11.25">
      <c r="A124" s="45" t="s">
        <v>731</v>
      </c>
      <c r="B124" s="45" t="s">
        <v>743</v>
      </c>
      <c r="C124" s="45" t="s">
        <v>744</v>
      </c>
    </row>
    <row r="125" spans="1:3" ht="11.25">
      <c r="A125" s="45" t="s">
        <v>731</v>
      </c>
      <c r="B125" s="45" t="s">
        <v>745</v>
      </c>
      <c r="C125" s="45" t="s">
        <v>746</v>
      </c>
    </row>
    <row r="126" spans="1:3" ht="11.25">
      <c r="A126" s="45" t="s">
        <v>731</v>
      </c>
      <c r="B126" s="45" t="s">
        <v>731</v>
      </c>
      <c r="C126" s="45" t="s">
        <v>732</v>
      </c>
    </row>
    <row r="127" spans="1:3" ht="11.25">
      <c r="A127" s="45" t="s">
        <v>731</v>
      </c>
      <c r="B127" s="45" t="s">
        <v>747</v>
      </c>
      <c r="C127" s="45" t="s">
        <v>748</v>
      </c>
    </row>
    <row r="128" spans="1:3" ht="11.25">
      <c r="A128" s="45" t="s">
        <v>731</v>
      </c>
      <c r="B128" s="45" t="s">
        <v>749</v>
      </c>
      <c r="C128" s="45" t="s">
        <v>750</v>
      </c>
    </row>
    <row r="129" spans="1:3" ht="11.25">
      <c r="A129" s="45" t="s">
        <v>731</v>
      </c>
      <c r="B129" s="45" t="s">
        <v>751</v>
      </c>
      <c r="C129" s="45" t="s">
        <v>752</v>
      </c>
    </row>
    <row r="130" spans="1:3" ht="11.25">
      <c r="A130" s="45" t="s">
        <v>753</v>
      </c>
      <c r="B130" s="45" t="s">
        <v>755</v>
      </c>
      <c r="C130" s="45" t="s">
        <v>756</v>
      </c>
    </row>
    <row r="131" spans="1:3" ht="11.25">
      <c r="A131" s="45" t="s">
        <v>753</v>
      </c>
      <c r="B131" s="45" t="s">
        <v>753</v>
      </c>
      <c r="C131" s="45" t="s">
        <v>754</v>
      </c>
    </row>
    <row r="132" spans="1:3" ht="11.25">
      <c r="A132" s="45" t="s">
        <v>753</v>
      </c>
      <c r="B132" s="45" t="s">
        <v>757</v>
      </c>
      <c r="C132" s="45" t="s">
        <v>758</v>
      </c>
    </row>
    <row r="133" spans="1:3" ht="11.25">
      <c r="A133" s="45" t="s">
        <v>759</v>
      </c>
      <c r="B133" s="45" t="s">
        <v>759</v>
      </c>
      <c r="C133" s="45" t="s">
        <v>760</v>
      </c>
    </row>
    <row r="134" spans="1:3" ht="11.25">
      <c r="A134" s="45" t="s">
        <v>759</v>
      </c>
      <c r="B134" s="45" t="s">
        <v>761</v>
      </c>
      <c r="C134" s="45" t="s">
        <v>762</v>
      </c>
    </row>
    <row r="135" spans="1:3" ht="11.25">
      <c r="A135" s="45" t="s">
        <v>763</v>
      </c>
      <c r="B135" s="45" t="s">
        <v>765</v>
      </c>
      <c r="C135" s="45" t="s">
        <v>766</v>
      </c>
    </row>
    <row r="136" spans="1:3" ht="11.25">
      <c r="A136" s="45" t="s">
        <v>763</v>
      </c>
      <c r="B136" s="45" t="s">
        <v>767</v>
      </c>
      <c r="C136" s="45" t="s">
        <v>768</v>
      </c>
    </row>
    <row r="137" spans="1:3" ht="11.25">
      <c r="A137" s="45" t="s">
        <v>763</v>
      </c>
      <c r="B137" s="45" t="s">
        <v>763</v>
      </c>
      <c r="C137" s="45" t="s">
        <v>764</v>
      </c>
    </row>
    <row r="138" spans="1:3" ht="11.25">
      <c r="A138" s="45" t="s">
        <v>763</v>
      </c>
      <c r="B138" s="45" t="s">
        <v>769</v>
      </c>
      <c r="C138" s="45" t="s">
        <v>770</v>
      </c>
    </row>
    <row r="139" spans="1:3" ht="11.25">
      <c r="A139" s="45" t="s">
        <v>771</v>
      </c>
      <c r="B139" s="45" t="s">
        <v>771</v>
      </c>
      <c r="C139" s="45" t="s">
        <v>772</v>
      </c>
    </row>
    <row r="140" spans="1:3" ht="11.25">
      <c r="A140" s="45" t="s">
        <v>771</v>
      </c>
      <c r="B140" s="45" t="s">
        <v>773</v>
      </c>
      <c r="C140" s="45" t="s">
        <v>774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135</v>
      </c>
      <c r="B1" s="4"/>
    </row>
    <row r="2" spans="1:4" ht="11.25">
      <c r="A2" s="4" t="s">
        <v>137</v>
      </c>
      <c r="B2" s="6" t="s">
        <v>179</v>
      </c>
      <c r="D2" s="6" t="s">
        <v>14</v>
      </c>
    </row>
    <row r="3" spans="1:4" ht="11.25">
      <c r="A3" s="4" t="s">
        <v>107</v>
      </c>
      <c r="B3" s="7" t="s">
        <v>106</v>
      </c>
      <c r="D3" s="5" t="s">
        <v>15</v>
      </c>
    </row>
    <row r="4" spans="1:4" ht="11.25">
      <c r="A4" s="4" t="s">
        <v>108</v>
      </c>
      <c r="B4" s="7" t="s">
        <v>163</v>
      </c>
      <c r="D4" s="5" t="s">
        <v>16</v>
      </c>
    </row>
    <row r="5" spans="1:4" ht="11.25">
      <c r="A5" s="4" t="s">
        <v>139</v>
      </c>
      <c r="B5" s="4"/>
      <c r="D5" s="5" t="s">
        <v>17</v>
      </c>
    </row>
    <row r="6" spans="1:4" ht="11.25">
      <c r="A6" s="4" t="s">
        <v>140</v>
      </c>
      <c r="B6" s="4"/>
      <c r="D6" s="5" t="s">
        <v>18</v>
      </c>
    </row>
    <row r="7" spans="1:4" ht="11.25">
      <c r="A7" s="4" t="s">
        <v>141</v>
      </c>
      <c r="B7" s="4"/>
      <c r="D7" s="5" t="s">
        <v>19</v>
      </c>
    </row>
    <row r="8" spans="1:4" ht="11.25">
      <c r="A8" s="4" t="s">
        <v>136</v>
      </c>
      <c r="D8" s="5" t="s">
        <v>20</v>
      </c>
    </row>
    <row r="9" spans="1:4" ht="11.25">
      <c r="A9" s="4" t="s">
        <v>143</v>
      </c>
      <c r="D9" s="5" t="s">
        <v>21</v>
      </c>
    </row>
    <row r="10" spans="1:4" ht="11.25">
      <c r="A10" s="4" t="s">
        <v>138</v>
      </c>
      <c r="D10" s="5" t="s">
        <v>22</v>
      </c>
    </row>
    <row r="11" spans="1:4" ht="11.25">
      <c r="A11" s="4" t="s">
        <v>145</v>
      </c>
      <c r="D11" s="5" t="s">
        <v>23</v>
      </c>
    </row>
    <row r="12" spans="1:4" ht="11.25">
      <c r="A12" s="4" t="s">
        <v>146</v>
      </c>
      <c r="D12" s="5" t="s">
        <v>24</v>
      </c>
    </row>
    <row r="13" spans="1:4" ht="11.25">
      <c r="A13" s="4" t="s">
        <v>147</v>
      </c>
      <c r="D13" s="5" t="s">
        <v>25</v>
      </c>
    </row>
    <row r="14" spans="1:4" ht="11.25">
      <c r="A14" s="4" t="s">
        <v>148</v>
      </c>
      <c r="D14" s="5" t="s">
        <v>26</v>
      </c>
    </row>
    <row r="15" spans="1:4" ht="11.25">
      <c r="A15" s="4" t="s">
        <v>149</v>
      </c>
      <c r="D15" s="5" t="s">
        <v>27</v>
      </c>
    </row>
    <row r="16" spans="1:4" ht="11.25">
      <c r="A16" s="4" t="s">
        <v>142</v>
      </c>
      <c r="D16" s="5" t="s">
        <v>28</v>
      </c>
    </row>
    <row r="17" ht="11.25">
      <c r="A17" s="4" t="s">
        <v>40</v>
      </c>
    </row>
    <row r="18" spans="1:2" ht="11.25">
      <c r="A18" s="4" t="s">
        <v>144</v>
      </c>
      <c r="B18" s="6" t="s">
        <v>38</v>
      </c>
    </row>
    <row r="19" spans="1:2" ht="11.25">
      <c r="A19" s="4" t="s">
        <v>41</v>
      </c>
      <c r="B19" s="5" t="s">
        <v>31</v>
      </c>
    </row>
    <row r="20" spans="1:2" ht="11.25">
      <c r="A20" s="4" t="s">
        <v>42</v>
      </c>
      <c r="B20" s="5" t="s">
        <v>32</v>
      </c>
    </row>
    <row r="21" spans="1:2" ht="11.25">
      <c r="A21" s="4" t="s">
        <v>150</v>
      </c>
      <c r="B21" s="5" t="s">
        <v>33</v>
      </c>
    </row>
    <row r="22" spans="1:2" ht="11.25">
      <c r="A22" s="4" t="s">
        <v>151</v>
      </c>
      <c r="B22" s="5" t="s">
        <v>34</v>
      </c>
    </row>
    <row r="23" spans="1:2" ht="11.25">
      <c r="A23" s="4" t="s">
        <v>152</v>
      </c>
      <c r="B23" s="5" t="s">
        <v>35</v>
      </c>
    </row>
    <row r="24" spans="1:2" ht="11.25">
      <c r="A24" s="4" t="s">
        <v>43</v>
      </c>
      <c r="B24" s="5" t="s">
        <v>36</v>
      </c>
    </row>
    <row r="25" spans="1:2" ht="11.25">
      <c r="A25" s="4" t="s">
        <v>45</v>
      </c>
      <c r="B25" s="5" t="s">
        <v>37</v>
      </c>
    </row>
    <row r="26" ht="11.25">
      <c r="A26" s="4" t="s">
        <v>46</v>
      </c>
    </row>
    <row r="27" ht="11.25">
      <c r="A27" s="4" t="s">
        <v>50</v>
      </c>
    </row>
    <row r="28" ht="11.25">
      <c r="A28" s="4" t="s">
        <v>44</v>
      </c>
    </row>
    <row r="29" ht="11.25">
      <c r="A29" s="4" t="s">
        <v>54</v>
      </c>
    </row>
    <row r="30" ht="11.25">
      <c r="A30" s="4" t="s">
        <v>47</v>
      </c>
    </row>
    <row r="31" ht="11.25">
      <c r="A31" s="4" t="s">
        <v>48</v>
      </c>
    </row>
    <row r="32" ht="11.25">
      <c r="A32" s="4" t="s">
        <v>49</v>
      </c>
    </row>
    <row r="33" spans="1:2" ht="11.25">
      <c r="A33" s="4" t="s">
        <v>56</v>
      </c>
      <c r="B33" s="5" t="s">
        <v>81</v>
      </c>
    </row>
    <row r="34" spans="1:2" ht="11.25">
      <c r="A34" s="4" t="s">
        <v>57</v>
      </c>
      <c r="B34" s="5" t="s">
        <v>82</v>
      </c>
    </row>
    <row r="35" spans="1:2" ht="11.25">
      <c r="A35" s="4" t="s">
        <v>58</v>
      </c>
      <c r="B35" s="5" t="s">
        <v>83</v>
      </c>
    </row>
    <row r="36" spans="1:2" ht="11.25">
      <c r="A36" s="4" t="s">
        <v>128</v>
      </c>
      <c r="B36" s="5" t="s">
        <v>85</v>
      </c>
    </row>
    <row r="37" spans="1:2" ht="11.25">
      <c r="A37" s="4" t="s">
        <v>52</v>
      </c>
      <c r="B37" s="5" t="s">
        <v>86</v>
      </c>
    </row>
    <row r="38" spans="1:2" ht="11.25">
      <c r="A38" s="4" t="s">
        <v>53</v>
      </c>
      <c r="B38" s="5" t="s">
        <v>87</v>
      </c>
    </row>
    <row r="39" spans="1:2" ht="11.25">
      <c r="A39" s="4" t="s">
        <v>55</v>
      </c>
      <c r="B39" s="5" t="s">
        <v>84</v>
      </c>
    </row>
    <row r="40" ht="11.25">
      <c r="A40" s="4" t="s">
        <v>64</v>
      </c>
    </row>
    <row r="41" ht="11.25">
      <c r="A41" s="4" t="s">
        <v>69</v>
      </c>
    </row>
    <row r="42" ht="11.25">
      <c r="A42" s="4" t="s">
        <v>70</v>
      </c>
    </row>
    <row r="43" ht="11.25">
      <c r="A43" s="4" t="s">
        <v>59</v>
      </c>
    </row>
    <row r="44" ht="11.25">
      <c r="A44" s="4" t="s">
        <v>60</v>
      </c>
    </row>
    <row r="45" ht="11.25">
      <c r="A45" s="4" t="s">
        <v>61</v>
      </c>
    </row>
    <row r="46" ht="11.25">
      <c r="A46" s="4" t="s">
        <v>62</v>
      </c>
    </row>
    <row r="47" ht="11.25">
      <c r="A47" s="4" t="s">
        <v>74</v>
      </c>
    </row>
    <row r="48" ht="11.25">
      <c r="A48" s="4" t="s">
        <v>75</v>
      </c>
    </row>
    <row r="49" ht="11.25">
      <c r="A49" s="4" t="s">
        <v>155</v>
      </c>
    </row>
    <row r="50" ht="11.25">
      <c r="A50" s="4" t="s">
        <v>76</v>
      </c>
    </row>
    <row r="51" ht="11.25">
      <c r="A51" s="4" t="s">
        <v>156</v>
      </c>
    </row>
    <row r="52" ht="11.25">
      <c r="A52" s="4" t="s">
        <v>77</v>
      </c>
    </row>
    <row r="53" spans="1:2" ht="11.25">
      <c r="A53" s="4" t="s">
        <v>65</v>
      </c>
      <c r="B53" s="4"/>
    </row>
    <row r="54" spans="1:2" ht="11.25">
      <c r="A54" s="4" t="s">
        <v>66</v>
      </c>
      <c r="B54" s="4"/>
    </row>
    <row r="55" spans="1:2" ht="11.25">
      <c r="A55" s="4" t="s">
        <v>67</v>
      </c>
      <c r="B55" s="4"/>
    </row>
    <row r="56" spans="1:2" ht="11.25">
      <c r="A56" s="4" t="s">
        <v>68</v>
      </c>
      <c r="B56" s="4"/>
    </row>
    <row r="57" spans="1:2" ht="11.25">
      <c r="A57" s="4" t="s">
        <v>153</v>
      </c>
      <c r="B57" s="4"/>
    </row>
    <row r="58" spans="1:2" ht="11.25">
      <c r="A58" s="4" t="s">
        <v>157</v>
      </c>
      <c r="B58" s="4"/>
    </row>
    <row r="59" spans="1:2" ht="11.25">
      <c r="A59" s="4" t="s">
        <v>154</v>
      </c>
      <c r="B59" s="4"/>
    </row>
    <row r="60" spans="1:2" ht="11.25">
      <c r="A60" s="4" t="s">
        <v>71</v>
      </c>
      <c r="B60" s="4"/>
    </row>
    <row r="61" spans="1:2" ht="11.25">
      <c r="A61" s="4" t="s">
        <v>72</v>
      </c>
      <c r="B61" s="4"/>
    </row>
    <row r="62" spans="1:2" ht="11.25">
      <c r="A62" s="4" t="s">
        <v>73</v>
      </c>
      <c r="B62" s="4"/>
    </row>
    <row r="63" spans="1:2" ht="11.25">
      <c r="A63" s="4" t="s">
        <v>78</v>
      </c>
      <c r="B63" s="4"/>
    </row>
    <row r="64" spans="1:2" ht="11.25">
      <c r="A64" s="4" t="s">
        <v>79</v>
      </c>
      <c r="B64" s="4"/>
    </row>
    <row r="65" spans="1:2" ht="11.25">
      <c r="A65" s="4" t="s">
        <v>159</v>
      </c>
      <c r="B65" s="4"/>
    </row>
    <row r="66" spans="1:2" ht="11.25">
      <c r="A66" s="4" t="s">
        <v>160</v>
      </c>
      <c r="B66" s="4"/>
    </row>
    <row r="67" spans="1:2" ht="11.25">
      <c r="A67" s="4" t="s">
        <v>161</v>
      </c>
      <c r="B67" s="4"/>
    </row>
    <row r="68" spans="1:2" ht="11.25">
      <c r="A68" s="4" t="s">
        <v>158</v>
      </c>
      <c r="B68" s="4"/>
    </row>
    <row r="69" spans="1:2" ht="11.25">
      <c r="A69" s="4" t="s">
        <v>166</v>
      </c>
      <c r="B69" s="4"/>
    </row>
    <row r="70" spans="1:2" ht="11.25">
      <c r="A70" s="4" t="s">
        <v>167</v>
      </c>
      <c r="B70" s="4"/>
    </row>
    <row r="71" spans="1:2" ht="11.25">
      <c r="A71" s="4" t="s">
        <v>162</v>
      </c>
      <c r="B71" s="4"/>
    </row>
    <row r="72" spans="1:2" ht="11.25">
      <c r="A72" s="4" t="s">
        <v>170</v>
      </c>
      <c r="B72" s="4"/>
    </row>
    <row r="73" spans="1:2" ht="11.25">
      <c r="A73" s="4" t="s">
        <v>164</v>
      </c>
      <c r="B73" s="4"/>
    </row>
    <row r="74" spans="1:2" ht="11.25">
      <c r="A74" s="4" t="s">
        <v>165</v>
      </c>
      <c r="B74" s="4"/>
    </row>
    <row r="75" spans="1:2" ht="11.25">
      <c r="A75" s="4" t="s">
        <v>174</v>
      </c>
      <c r="B75" s="4"/>
    </row>
    <row r="76" spans="1:2" ht="11.25">
      <c r="A76" s="4" t="s">
        <v>168</v>
      </c>
      <c r="B76" s="4"/>
    </row>
    <row r="77" spans="1:2" ht="11.25">
      <c r="A77" s="4" t="s">
        <v>169</v>
      </c>
      <c r="B77" s="4"/>
    </row>
    <row r="78" spans="1:2" ht="11.25">
      <c r="A78" s="4" t="s">
        <v>175</v>
      </c>
      <c r="B78" s="4"/>
    </row>
    <row r="79" spans="1:2" ht="11.25">
      <c r="A79" s="4" t="s">
        <v>178</v>
      </c>
      <c r="B79" s="4"/>
    </row>
    <row r="80" spans="1:2" ht="11.25">
      <c r="A80" s="4" t="s">
        <v>176</v>
      </c>
      <c r="B80" s="4"/>
    </row>
    <row r="81" spans="1:2" ht="11.25">
      <c r="A81" s="4" t="s">
        <v>177</v>
      </c>
      <c r="B81" s="4"/>
    </row>
    <row r="82" spans="1:2" ht="11.25">
      <c r="A82" s="4" t="s">
        <v>171</v>
      </c>
      <c r="B82" s="4"/>
    </row>
    <row r="83" spans="1:2" ht="11.25">
      <c r="A83" s="4" t="s">
        <v>172</v>
      </c>
      <c r="B83" s="4"/>
    </row>
    <row r="84" spans="1:2" ht="11.25">
      <c r="A84" s="4" t="s">
        <v>173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21"/>
      <c r="F3" s="424"/>
      <c r="G3" s="116" t="s">
        <v>332</v>
      </c>
      <c r="H3" s="129" t="s">
        <v>331</v>
      </c>
      <c r="I3" s="138"/>
      <c r="J3" s="156" t="s">
        <v>225</v>
      </c>
    </row>
    <row r="4" spans="3:10" s="90" customFormat="1" ht="12.75">
      <c r="C4" s="111"/>
      <c r="D4" s="112"/>
      <c r="E4" s="422"/>
      <c r="F4" s="425"/>
      <c r="G4" s="126" t="s">
        <v>330</v>
      </c>
      <c r="H4" s="328">
        <f>IF(J4,"",J5)</f>
      </c>
      <c r="I4" s="138"/>
      <c r="J4" s="329" t="b">
        <f>ISNA(J5)</f>
        <v>1</v>
      </c>
    </row>
    <row r="5" spans="3:10" s="90" customFormat="1" ht="101.25">
      <c r="C5" s="111"/>
      <c r="D5" s="112"/>
      <c r="E5" s="422"/>
      <c r="F5" s="425"/>
      <c r="G5" s="116" t="s">
        <v>494</v>
      </c>
      <c r="H5" s="129" t="s">
        <v>331</v>
      </c>
      <c r="I5" s="130">
        <f>IF(I4="",0,IF(I4=0,0,I3/I4))</f>
        <v>0</v>
      </c>
      <c r="J5" s="329" t="e">
        <f>INDEX(tech!G$24:G$51,MATCH(F3,tech!F$24:F$51,0))</f>
        <v>#N/A</v>
      </c>
    </row>
    <row r="6" spans="3:10" s="90" customFormat="1" ht="33.75">
      <c r="C6" s="111"/>
      <c r="D6" s="112"/>
      <c r="E6" s="423"/>
      <c r="F6" s="426"/>
      <c r="G6" s="126" t="s">
        <v>306</v>
      </c>
      <c r="H6" s="132" t="s">
        <v>333</v>
      </c>
      <c r="I6" s="139"/>
      <c r="J6" s="155"/>
    </row>
    <row r="12" s="280" customFormat="1" ht="12.75">
      <c r="A12" s="281" t="s">
        <v>473</v>
      </c>
    </row>
    <row r="13" s="279" customFormat="1" ht="12.75"/>
    <row r="14" spans="1:33" s="90" customFormat="1" ht="33.75">
      <c r="A14" s="276"/>
      <c r="B14" s="276"/>
      <c r="C14" s="276"/>
      <c r="D14" s="282" t="s">
        <v>482</v>
      </c>
      <c r="E14" s="278"/>
      <c r="F14" s="283"/>
      <c r="G14" s="33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1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0" customFormat="1" ht="12.75">
      <c r="A16" s="281" t="s">
        <v>493</v>
      </c>
    </row>
    <row r="18" spans="3:8" s="90" customFormat="1" ht="33.75">
      <c r="C18" s="111"/>
      <c r="D18" s="282" t="s">
        <v>482</v>
      </c>
      <c r="E18" s="272"/>
      <c r="F18" s="316"/>
      <c r="G18" s="137"/>
      <c r="H18" s="115"/>
    </row>
    <row r="20" s="280" customFormat="1" ht="12.75">
      <c r="A20" s="281" t="s">
        <v>275</v>
      </c>
    </row>
    <row r="22" spans="4:8" s="90" customFormat="1" ht="11.25">
      <c r="D22" s="95"/>
      <c r="E22" s="331"/>
      <c r="F22" s="336"/>
      <c r="G22" s="340"/>
      <c r="H22" s="115"/>
    </row>
    <row r="25" spans="6:7" ht="11.25">
      <c r="F25" s="325" t="s">
        <v>237</v>
      </c>
      <c r="G25" s="1" t="s">
        <v>238</v>
      </c>
    </row>
    <row r="26" spans="6:7" ht="11.25">
      <c r="F26" s="326" t="s">
        <v>239</v>
      </c>
      <c r="G26" s="1" t="s">
        <v>240</v>
      </c>
    </row>
    <row r="27" spans="6:7" ht="11.25">
      <c r="F27" s="326" t="s">
        <v>241</v>
      </c>
      <c r="G27" s="1" t="s">
        <v>242</v>
      </c>
    </row>
    <row r="28" spans="6:7" ht="11.25">
      <c r="F28" s="326" t="s">
        <v>243</v>
      </c>
      <c r="G28" s="1" t="s">
        <v>242</v>
      </c>
    </row>
    <row r="29" spans="6:7" ht="11.25">
      <c r="F29" s="326" t="s">
        <v>244</v>
      </c>
      <c r="G29" s="1" t="s">
        <v>242</v>
      </c>
    </row>
    <row r="30" spans="6:7" ht="11.25">
      <c r="F30" s="326" t="s">
        <v>245</v>
      </c>
      <c r="G30" s="1" t="s">
        <v>242</v>
      </c>
    </row>
    <row r="31" spans="6:7" ht="11.25">
      <c r="F31" s="326" t="s">
        <v>246</v>
      </c>
      <c r="G31" s="1" t="s">
        <v>242</v>
      </c>
    </row>
    <row r="32" spans="6:7" ht="11.25">
      <c r="F32" s="326" t="s">
        <v>247</v>
      </c>
      <c r="G32" s="1" t="s">
        <v>242</v>
      </c>
    </row>
    <row r="33" spans="6:7" ht="11.25">
      <c r="F33" s="326" t="s">
        <v>248</v>
      </c>
      <c r="G33" s="1" t="s">
        <v>242</v>
      </c>
    </row>
    <row r="34" spans="6:7" ht="11.25">
      <c r="F34" s="326" t="s">
        <v>249</v>
      </c>
      <c r="G34" s="1" t="s">
        <v>242</v>
      </c>
    </row>
    <row r="35" spans="6:7" ht="11.25">
      <c r="F35" s="326" t="s">
        <v>250</v>
      </c>
      <c r="G35" s="1" t="s">
        <v>251</v>
      </c>
    </row>
    <row r="36" spans="6:7" ht="11.25">
      <c r="F36" s="326" t="s">
        <v>252</v>
      </c>
      <c r="G36" s="1" t="s">
        <v>251</v>
      </c>
    </row>
    <row r="37" spans="6:7" ht="11.25">
      <c r="F37" s="326" t="s">
        <v>253</v>
      </c>
      <c r="G37" s="1" t="s">
        <v>251</v>
      </c>
    </row>
    <row r="38" spans="6:7" ht="11.25">
      <c r="F38" s="326" t="s">
        <v>254</v>
      </c>
      <c r="G38" s="1" t="s">
        <v>251</v>
      </c>
    </row>
    <row r="39" spans="6:7" ht="11.25">
      <c r="F39" s="326" t="s">
        <v>255</v>
      </c>
      <c r="G39" s="1" t="s">
        <v>242</v>
      </c>
    </row>
    <row r="40" spans="6:7" ht="11.25">
      <c r="F40" s="326" t="s">
        <v>256</v>
      </c>
      <c r="G40" s="1" t="s">
        <v>242</v>
      </c>
    </row>
    <row r="41" spans="6:7" ht="11.25">
      <c r="F41" s="326" t="s">
        <v>257</v>
      </c>
      <c r="G41" s="1" t="s">
        <v>242</v>
      </c>
    </row>
    <row r="42" spans="6:7" ht="11.25">
      <c r="F42" s="326" t="s">
        <v>258</v>
      </c>
      <c r="G42" s="1" t="s">
        <v>251</v>
      </c>
    </row>
    <row r="43" spans="6:7" ht="11.25">
      <c r="F43" s="326" t="s">
        <v>259</v>
      </c>
      <c r="G43" s="1" t="s">
        <v>242</v>
      </c>
    </row>
    <row r="44" spans="6:7" ht="11.25">
      <c r="F44" s="326" t="s">
        <v>260</v>
      </c>
      <c r="G44" s="1" t="s">
        <v>242</v>
      </c>
    </row>
    <row r="45" spans="6:7" ht="22.5">
      <c r="F45" s="326" t="s">
        <v>261</v>
      </c>
      <c r="G45" s="1" t="s">
        <v>238</v>
      </c>
    </row>
    <row r="46" spans="6:7" ht="11.25">
      <c r="F46" s="326" t="s">
        <v>262</v>
      </c>
      <c r="G46" s="1" t="s">
        <v>263</v>
      </c>
    </row>
    <row r="47" spans="6:7" ht="11.25">
      <c r="F47" s="326" t="s">
        <v>264</v>
      </c>
      <c r="G47" s="1" t="s">
        <v>263</v>
      </c>
    </row>
    <row r="48" spans="6:7" ht="11.25">
      <c r="F48" s="326" t="s">
        <v>265</v>
      </c>
      <c r="G48" s="1" t="s">
        <v>263</v>
      </c>
    </row>
    <row r="49" spans="6:7" ht="11.25">
      <c r="F49" s="326" t="s">
        <v>266</v>
      </c>
      <c r="G49" s="1" t="s">
        <v>263</v>
      </c>
    </row>
    <row r="50" spans="6:7" ht="11.25">
      <c r="F50" s="326" t="s">
        <v>267</v>
      </c>
      <c r="G50" s="1" t="s">
        <v>268</v>
      </c>
    </row>
    <row r="51" ht="11.25">
      <c r="F51" s="327" t="s">
        <v>269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2">
      <selection activeCell="G36" sqref="G36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Удмуртская республика</v>
      </c>
      <c r="B1" s="10" t="str">
        <f>IF(god="","Не определено",god)</f>
        <v>2012</v>
      </c>
      <c r="C1" s="39" t="str">
        <f>org&amp;"_INN:"&amp;inn&amp;"_KPP:"&amp;kpp</f>
        <v>"Реммаш"_INN:1805001016_KPP:182901001</v>
      </c>
      <c r="G1" s="40"/>
    </row>
    <row r="2" spans="1:7" s="39" customFormat="1" ht="11.25" customHeight="1">
      <c r="A2" s="9" t="str">
        <f>IF(org="","Не определено",org)</f>
        <v>"Реммаш"</v>
      </c>
      <c r="B2" s="10" t="str">
        <f>IF(inn="","Не определено",inn)</f>
        <v>1805001016</v>
      </c>
      <c r="G2" s="40"/>
    </row>
    <row r="3" spans="1:9" ht="12.75" customHeight="1">
      <c r="A3" s="9" t="str">
        <f>IF(mo="","Не определено",mo)</f>
        <v>Город Глазов</v>
      </c>
      <c r="B3" s="10" t="str">
        <f>IF(oktmo="","Не определено",oktmo)</f>
        <v>94720000</v>
      </c>
      <c r="D3" s="11"/>
      <c r="E3" s="12"/>
      <c r="F3" s="13"/>
      <c r="G3" s="348" t="str">
        <f>version</f>
        <v>Версия 3.0</v>
      </c>
      <c r="H3" s="348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182901001</v>
      </c>
      <c r="D4" s="15"/>
      <c r="E4" s="349" t="s">
        <v>219</v>
      </c>
      <c r="F4" s="350"/>
      <c r="G4" s="381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82" t="s">
        <v>218</v>
      </c>
      <c r="F6" s="383"/>
      <c r="G6" s="18"/>
      <c r="H6" s="16"/>
      <c r="I6" s="195"/>
    </row>
    <row r="7" spans="1:9" ht="24.75" customHeight="1" thickBot="1">
      <c r="A7" s="65"/>
      <c r="D7" s="15"/>
      <c r="E7" s="384" t="s">
        <v>174</v>
      </c>
      <c r="F7" s="385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220</v>
      </c>
      <c r="F9" s="21" t="s">
        <v>20</v>
      </c>
      <c r="G9" s="192" t="s">
        <v>221</v>
      </c>
      <c r="H9" s="215" t="s">
        <v>810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96</v>
      </c>
      <c r="B11" s="10" t="s">
        <v>180</v>
      </c>
      <c r="D11" s="19"/>
      <c r="E11" s="51" t="s">
        <v>181</v>
      </c>
      <c r="F11" s="42" t="s">
        <v>163</v>
      </c>
      <c r="G11" s="192" t="s">
        <v>222</v>
      </c>
      <c r="H11" s="215" t="s">
        <v>1284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805</v>
      </c>
      <c r="F13" s="386" t="s">
        <v>906</v>
      </c>
      <c r="G13" s="387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182</v>
      </c>
      <c r="F15" s="388"/>
      <c r="G15" s="389"/>
      <c r="H15" s="193" t="s">
        <v>29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808</v>
      </c>
      <c r="F17" s="57" t="s">
        <v>907</v>
      </c>
      <c r="G17" s="26"/>
      <c r="H17" s="254" t="s">
        <v>80</v>
      </c>
      <c r="I17" s="195"/>
    </row>
    <row r="18" spans="4:9" ht="19.5" customHeight="1" thickBot="1">
      <c r="D18" s="19"/>
      <c r="E18" s="54" t="s">
        <v>809</v>
      </c>
      <c r="F18" s="58" t="s">
        <v>901</v>
      </c>
      <c r="G18" s="27"/>
      <c r="H18" s="255" t="s">
        <v>353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39</v>
      </c>
      <c r="F20" s="352" t="s">
        <v>37</v>
      </c>
      <c r="G20" s="353"/>
      <c r="H20" s="254" t="s">
        <v>486</v>
      </c>
      <c r="I20" s="195"/>
    </row>
    <row r="21" spans="4:9" ht="24" customHeight="1" thickBot="1">
      <c r="D21" s="19"/>
      <c r="E21" s="258" t="s">
        <v>485</v>
      </c>
      <c r="F21" s="354" t="s">
        <v>1277</v>
      </c>
      <c r="G21" s="355"/>
      <c r="H21" s="255" t="s">
        <v>206</v>
      </c>
      <c r="I21" s="195"/>
    </row>
    <row r="22" spans="3:17" ht="39.75" customHeight="1">
      <c r="C22" s="46"/>
      <c r="D22" s="19"/>
      <c r="E22" s="259" t="s">
        <v>806</v>
      </c>
      <c r="F22" s="260" t="s">
        <v>13</v>
      </c>
      <c r="G22" s="261" t="s">
        <v>576</v>
      </c>
      <c r="H22" s="16"/>
      <c r="I22" s="195"/>
      <c r="O22" s="47"/>
      <c r="P22" s="47"/>
      <c r="Q22" s="48"/>
    </row>
    <row r="23" spans="4:9" ht="24.75" customHeight="1">
      <c r="D23" s="19"/>
      <c r="E23" s="378" t="s">
        <v>807</v>
      </c>
      <c r="F23" s="44" t="s">
        <v>97</v>
      </c>
      <c r="G23" s="50" t="s">
        <v>576</v>
      </c>
      <c r="H23" s="16" t="s">
        <v>183</v>
      </c>
      <c r="I23" s="195"/>
    </row>
    <row r="24" spans="4:9" ht="24.75" customHeight="1" thickBot="1">
      <c r="D24" s="19"/>
      <c r="E24" s="351"/>
      <c r="F24" s="56" t="s">
        <v>134</v>
      </c>
      <c r="G24" s="59" t="s">
        <v>577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 thickBot="1">
      <c r="A26" s="28" t="s">
        <v>98</v>
      </c>
      <c r="B26" s="10" t="s">
        <v>185</v>
      </c>
      <c r="D26" s="15"/>
      <c r="E26" s="376" t="s">
        <v>185</v>
      </c>
      <c r="F26" s="377"/>
      <c r="G26" s="61" t="s">
        <v>2</v>
      </c>
      <c r="H26" s="16"/>
      <c r="I26" s="195"/>
    </row>
    <row r="27" spans="1:9" ht="27" customHeight="1">
      <c r="A27" s="28" t="s">
        <v>99</v>
      </c>
      <c r="B27" s="10" t="s">
        <v>129</v>
      </c>
      <c r="D27" s="15"/>
      <c r="E27" s="379" t="s">
        <v>129</v>
      </c>
      <c r="F27" s="380"/>
      <c r="G27" s="61" t="s">
        <v>2</v>
      </c>
      <c r="H27" s="16"/>
      <c r="I27" s="195"/>
    </row>
    <row r="28" spans="1:9" ht="21" customHeight="1">
      <c r="A28" s="28" t="s">
        <v>100</v>
      </c>
      <c r="B28" s="10" t="s">
        <v>187</v>
      </c>
      <c r="D28" s="15"/>
      <c r="E28" s="378" t="s">
        <v>188</v>
      </c>
      <c r="F28" s="43" t="s">
        <v>189</v>
      </c>
      <c r="G28" s="62" t="s">
        <v>3</v>
      </c>
      <c r="H28" s="16"/>
      <c r="I28" s="195"/>
    </row>
    <row r="29" spans="1:9" ht="21" customHeight="1">
      <c r="A29" s="28" t="s">
        <v>101</v>
      </c>
      <c r="B29" s="10" t="s">
        <v>190</v>
      </c>
      <c r="D29" s="15"/>
      <c r="E29" s="378"/>
      <c r="F29" s="43" t="s">
        <v>191</v>
      </c>
      <c r="G29" s="62" t="s">
        <v>1280</v>
      </c>
      <c r="H29" s="16"/>
      <c r="I29" s="195"/>
    </row>
    <row r="30" spans="1:9" ht="21" customHeight="1">
      <c r="A30" s="28" t="s">
        <v>102</v>
      </c>
      <c r="B30" s="10" t="s">
        <v>192</v>
      </c>
      <c r="D30" s="15"/>
      <c r="E30" s="378" t="s">
        <v>193</v>
      </c>
      <c r="F30" s="43" t="s">
        <v>189</v>
      </c>
      <c r="G30" s="62" t="s">
        <v>1278</v>
      </c>
      <c r="H30" s="16"/>
      <c r="I30" s="195"/>
    </row>
    <row r="31" spans="1:9" ht="21" customHeight="1">
      <c r="A31" s="28" t="s">
        <v>103</v>
      </c>
      <c r="B31" s="10" t="s">
        <v>194</v>
      </c>
      <c r="D31" s="15"/>
      <c r="E31" s="378"/>
      <c r="F31" s="43" t="s">
        <v>191</v>
      </c>
      <c r="G31" s="62" t="s">
        <v>1279</v>
      </c>
      <c r="H31" s="16"/>
      <c r="I31" s="195"/>
    </row>
    <row r="32" spans="1:9" ht="21" customHeight="1">
      <c r="A32" s="28" t="s">
        <v>184</v>
      </c>
      <c r="B32" s="29" t="s">
        <v>195</v>
      </c>
      <c r="D32" s="30"/>
      <c r="E32" s="374" t="s">
        <v>196</v>
      </c>
      <c r="F32" s="31" t="s">
        <v>189</v>
      </c>
      <c r="G32" s="63" t="s">
        <v>1281</v>
      </c>
      <c r="H32" s="197"/>
      <c r="I32" s="195"/>
    </row>
    <row r="33" spans="1:9" ht="21" customHeight="1">
      <c r="A33" s="28" t="s">
        <v>186</v>
      </c>
      <c r="B33" s="29" t="s">
        <v>197</v>
      </c>
      <c r="D33" s="30"/>
      <c r="E33" s="374"/>
      <c r="F33" s="31" t="s">
        <v>198</v>
      </c>
      <c r="G33" s="63" t="s">
        <v>1282</v>
      </c>
      <c r="H33" s="197"/>
      <c r="I33" s="195"/>
    </row>
    <row r="34" spans="1:9" ht="21" customHeight="1">
      <c r="A34" s="28" t="s">
        <v>104</v>
      </c>
      <c r="B34" s="29" t="s">
        <v>199</v>
      </c>
      <c r="D34" s="30"/>
      <c r="E34" s="374"/>
      <c r="F34" s="31" t="s">
        <v>191</v>
      </c>
      <c r="G34" s="63" t="s">
        <v>1276</v>
      </c>
      <c r="H34" s="197"/>
      <c r="I34" s="195"/>
    </row>
    <row r="35" spans="1:9" ht="21" customHeight="1" thickBot="1">
      <c r="A35" s="28" t="s">
        <v>105</v>
      </c>
      <c r="B35" s="29" t="s">
        <v>200</v>
      </c>
      <c r="D35" s="30"/>
      <c r="E35" s="375"/>
      <c r="F35" s="49" t="s">
        <v>201</v>
      </c>
      <c r="G35" s="64" t="s">
        <v>1287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325</v>
      </c>
      <c r="C2" s="81" t="s">
        <v>326</v>
      </c>
      <c r="D2" s="82" t="s">
        <v>131</v>
      </c>
      <c r="E2" s="79"/>
    </row>
    <row r="3" spans="1:5" ht="34.5" customHeight="1">
      <c r="A3" s="79"/>
      <c r="B3" s="145" t="s">
        <v>226</v>
      </c>
      <c r="C3" s="146" t="str">
        <f>'ТС цены1'!$E$10</f>
        <v>Информация о ценах (тарифах) на регулируемые товары и услуги и надбавках к этим ценам (тарифам)</v>
      </c>
      <c r="D3" s="147" t="s">
        <v>327</v>
      </c>
      <c r="E3" s="79"/>
    </row>
    <row r="4" spans="1:5" ht="34.5" customHeight="1">
      <c r="A4" s="79"/>
      <c r="B4" s="89" t="s">
        <v>209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327</v>
      </c>
      <c r="E4" s="79"/>
    </row>
    <row r="5" spans="1:5" ht="34.5" customHeight="1">
      <c r="A5" s="79"/>
      <c r="B5" s="150" t="s">
        <v>227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327</v>
      </c>
      <c r="E5" s="79"/>
    </row>
    <row r="6" spans="2:4" ht="34.5" customHeight="1">
      <c r="B6" s="89" t="s">
        <v>228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327</v>
      </c>
    </row>
    <row r="7" spans="1:5" ht="34.5" customHeight="1">
      <c r="A7" s="79"/>
      <c r="B7" s="150" t="s">
        <v>229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327</v>
      </c>
      <c r="E7" s="79"/>
    </row>
    <row r="8" spans="1:5" ht="34.5" customHeight="1">
      <c r="A8" s="79"/>
      <c r="B8" s="89" t="s">
        <v>230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327</v>
      </c>
      <c r="E8" s="79"/>
    </row>
    <row r="9" spans="1:5" ht="34.5" customHeight="1" thickBot="1">
      <c r="A9" s="79"/>
      <c r="B9" s="152" t="s">
        <v>210</v>
      </c>
      <c r="C9" s="338" t="str">
        <f>'Ссылки на публикации'!E10</f>
        <v>Ссылки на публикации в других источниках</v>
      </c>
      <c r="D9" s="153" t="s">
        <v>327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H7">
      <selection activeCell="U20" sqref="U20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328</v>
      </c>
      <c r="G9" s="203"/>
      <c r="H9" s="203"/>
      <c r="I9" s="203"/>
      <c r="J9" s="203"/>
      <c r="K9" s="203"/>
      <c r="L9" s="203"/>
      <c r="M9" s="269"/>
      <c r="N9" s="269"/>
      <c r="O9" s="96"/>
      <c r="P9" s="97"/>
      <c r="Q9" s="96"/>
      <c r="R9" s="96"/>
      <c r="S9" s="96"/>
      <c r="T9" s="96"/>
      <c r="U9" s="96"/>
      <c r="V9" s="96"/>
      <c r="W9" s="96"/>
      <c r="X9" s="96"/>
      <c r="Y9" s="266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12" t="s">
        <v>351</v>
      </c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4"/>
      <c r="Y10" s="267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68"/>
      <c r="P11" s="97"/>
      <c r="Q11" s="96"/>
      <c r="R11" s="96"/>
      <c r="S11" s="96"/>
      <c r="T11" s="96"/>
      <c r="U11" s="96"/>
      <c r="V11" s="96"/>
      <c r="W11" s="96"/>
      <c r="X11" s="96"/>
      <c r="Y11" s="267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76"/>
      <c r="B12" s="276"/>
      <c r="C12" s="276"/>
      <c r="D12" s="277"/>
      <c r="E12" s="417" t="s">
        <v>30</v>
      </c>
      <c r="F12" s="390" t="s">
        <v>5</v>
      </c>
      <c r="G12" s="391"/>
      <c r="H12" s="398" t="s">
        <v>458</v>
      </c>
      <c r="I12" s="404"/>
      <c r="J12" s="405"/>
      <c r="K12" s="420" t="s">
        <v>459</v>
      </c>
      <c r="L12" s="420"/>
      <c r="M12" s="420"/>
      <c r="N12" s="420" t="s">
        <v>460</v>
      </c>
      <c r="O12" s="420"/>
      <c r="P12" s="420"/>
      <c r="Q12" s="398" t="s">
        <v>461</v>
      </c>
      <c r="R12" s="399"/>
      <c r="S12" s="400"/>
      <c r="T12" s="406" t="s">
        <v>223</v>
      </c>
      <c r="U12" s="406" t="s">
        <v>224</v>
      </c>
      <c r="V12" s="406" t="s">
        <v>203</v>
      </c>
      <c r="W12" s="406" t="s">
        <v>204</v>
      </c>
      <c r="X12" s="409" t="s">
        <v>346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76"/>
      <c r="B13" s="276"/>
      <c r="C13" s="276"/>
      <c r="D13" s="277"/>
      <c r="E13" s="418"/>
      <c r="F13" s="392"/>
      <c r="G13" s="393"/>
      <c r="H13" s="401" t="s">
        <v>462</v>
      </c>
      <c r="I13" s="401" t="s">
        <v>463</v>
      </c>
      <c r="J13" s="401"/>
      <c r="K13" s="401" t="s">
        <v>462</v>
      </c>
      <c r="L13" s="401" t="s">
        <v>463</v>
      </c>
      <c r="M13" s="401"/>
      <c r="N13" s="401" t="s">
        <v>462</v>
      </c>
      <c r="O13" s="401" t="s">
        <v>463</v>
      </c>
      <c r="P13" s="401"/>
      <c r="Q13" s="401" t="s">
        <v>462</v>
      </c>
      <c r="R13" s="401" t="s">
        <v>463</v>
      </c>
      <c r="S13" s="403"/>
      <c r="T13" s="407"/>
      <c r="U13" s="407"/>
      <c r="V13" s="407"/>
      <c r="W13" s="407"/>
      <c r="X13" s="410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76"/>
      <c r="B14" s="276"/>
      <c r="C14" s="276"/>
      <c r="D14" s="277"/>
      <c r="E14" s="419"/>
      <c r="F14" s="392"/>
      <c r="G14" s="393"/>
      <c r="H14" s="402"/>
      <c r="I14" s="344" t="s">
        <v>8</v>
      </c>
      <c r="J14" s="345" t="s">
        <v>7</v>
      </c>
      <c r="K14" s="402"/>
      <c r="L14" s="344" t="s">
        <v>8</v>
      </c>
      <c r="M14" s="345" t="s">
        <v>7</v>
      </c>
      <c r="N14" s="402"/>
      <c r="O14" s="344" t="s">
        <v>8</v>
      </c>
      <c r="P14" s="345" t="s">
        <v>7</v>
      </c>
      <c r="Q14" s="402"/>
      <c r="R14" s="344" t="s">
        <v>8</v>
      </c>
      <c r="S14" s="345" t="s">
        <v>7</v>
      </c>
      <c r="T14" s="408"/>
      <c r="U14" s="408"/>
      <c r="V14" s="408"/>
      <c r="W14" s="408"/>
      <c r="X14" s="411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76"/>
      <c r="B15" s="276"/>
      <c r="C15" s="276"/>
      <c r="D15" s="277"/>
      <c r="E15" s="299">
        <v>1</v>
      </c>
      <c r="F15" s="415">
        <v>2</v>
      </c>
      <c r="G15" s="416"/>
      <c r="H15" s="300">
        <v>3</v>
      </c>
      <c r="I15" s="300">
        <v>4</v>
      </c>
      <c r="J15" s="300">
        <v>5</v>
      </c>
      <c r="K15" s="300">
        <v>6</v>
      </c>
      <c r="L15" s="300">
        <v>7</v>
      </c>
      <c r="M15" s="300">
        <v>8</v>
      </c>
      <c r="N15" s="300">
        <v>9</v>
      </c>
      <c r="O15" s="300">
        <v>10</v>
      </c>
      <c r="P15" s="300">
        <v>11</v>
      </c>
      <c r="Q15" s="300">
        <v>12</v>
      </c>
      <c r="R15" s="300">
        <v>13</v>
      </c>
      <c r="S15" s="300">
        <v>14</v>
      </c>
      <c r="T15" s="300">
        <v>15</v>
      </c>
      <c r="U15" s="300">
        <v>16</v>
      </c>
      <c r="V15" s="300">
        <v>17</v>
      </c>
      <c r="W15" s="300">
        <v>18</v>
      </c>
      <c r="X15" s="301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76"/>
      <c r="B16" s="276"/>
      <c r="C16" s="276"/>
      <c r="D16" s="277"/>
      <c r="E16" s="343" t="s">
        <v>357</v>
      </c>
      <c r="F16" s="396" t="s">
        <v>4</v>
      </c>
      <c r="G16" s="273" t="s">
        <v>454</v>
      </c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4"/>
      <c r="T16" s="295"/>
      <c r="U16" s="295"/>
      <c r="V16" s="296"/>
      <c r="W16" s="297"/>
      <c r="X16" s="298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26.25" customHeight="1">
      <c r="A17" s="276"/>
      <c r="B17" s="276"/>
      <c r="C17" s="276"/>
      <c r="D17" s="277"/>
      <c r="E17" s="278" t="s">
        <v>358</v>
      </c>
      <c r="F17" s="397"/>
      <c r="G17" s="273" t="s">
        <v>455</v>
      </c>
      <c r="H17" s="293">
        <v>775.4</v>
      </c>
      <c r="I17" s="293"/>
      <c r="J17" s="293"/>
      <c r="K17" s="293">
        <v>0</v>
      </c>
      <c r="L17" s="293"/>
      <c r="M17" s="293"/>
      <c r="N17" s="293">
        <v>0</v>
      </c>
      <c r="O17" s="293"/>
      <c r="P17" s="293"/>
      <c r="Q17" s="293">
        <v>775.4</v>
      </c>
      <c r="R17" s="293"/>
      <c r="S17" s="294"/>
      <c r="T17" s="295">
        <v>40909</v>
      </c>
      <c r="U17" s="295">
        <v>41090</v>
      </c>
      <c r="V17" s="296" t="s">
        <v>1286</v>
      </c>
      <c r="W17" s="297" t="s">
        <v>1283</v>
      </c>
      <c r="X17" s="298" t="s">
        <v>1285</v>
      </c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76"/>
      <c r="B18" s="276"/>
      <c r="C18" s="276"/>
      <c r="D18" s="277"/>
      <c r="E18" s="278" t="s">
        <v>359</v>
      </c>
      <c r="F18" s="395" t="s">
        <v>453</v>
      </c>
      <c r="G18" s="273" t="s">
        <v>454</v>
      </c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1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25.5" customHeight="1">
      <c r="A19" s="276"/>
      <c r="B19" s="276"/>
      <c r="C19" s="276"/>
      <c r="D19" s="277"/>
      <c r="E19" s="278" t="s">
        <v>360</v>
      </c>
      <c r="F19" s="395"/>
      <c r="G19" s="273" t="s">
        <v>455</v>
      </c>
      <c r="H19" s="270">
        <v>775.4</v>
      </c>
      <c r="I19" s="270"/>
      <c r="J19" s="270"/>
      <c r="K19" s="270">
        <v>0</v>
      </c>
      <c r="L19" s="270"/>
      <c r="M19" s="270"/>
      <c r="N19" s="270">
        <v>0</v>
      </c>
      <c r="O19" s="270"/>
      <c r="P19" s="270"/>
      <c r="Q19" s="270">
        <v>775.4</v>
      </c>
      <c r="R19" s="270"/>
      <c r="S19" s="271"/>
      <c r="T19" s="200">
        <v>40909</v>
      </c>
      <c r="U19" s="200">
        <v>41090</v>
      </c>
      <c r="V19" s="201" t="s">
        <v>1286</v>
      </c>
      <c r="W19" s="202" t="s">
        <v>1283</v>
      </c>
      <c r="X19" s="199" t="s">
        <v>1285</v>
      </c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76"/>
      <c r="B20" s="276"/>
      <c r="C20" s="276"/>
      <c r="D20" s="277"/>
      <c r="E20" s="278" t="s">
        <v>361</v>
      </c>
      <c r="F20" s="395" t="s">
        <v>456</v>
      </c>
      <c r="G20" s="273" t="s">
        <v>454</v>
      </c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1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76"/>
      <c r="B21" s="276"/>
      <c r="C21" s="276"/>
      <c r="D21" s="277"/>
      <c r="E21" s="278" t="s">
        <v>362</v>
      </c>
      <c r="F21" s="395"/>
      <c r="G21" s="273" t="s">
        <v>455</v>
      </c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1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76"/>
      <c r="B22" s="276"/>
      <c r="C22" s="276"/>
      <c r="D22" s="277"/>
      <c r="E22" s="278" t="s">
        <v>329</v>
      </c>
      <c r="F22" s="394" t="s">
        <v>468</v>
      </c>
      <c r="G22" s="273" t="s">
        <v>454</v>
      </c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1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76"/>
      <c r="B23" s="276"/>
      <c r="C23" s="276"/>
      <c r="D23" s="277"/>
      <c r="E23" s="278" t="s">
        <v>51</v>
      </c>
      <c r="F23" s="394"/>
      <c r="G23" s="273" t="s">
        <v>455</v>
      </c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1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76"/>
      <c r="B24" s="276"/>
      <c r="C24" s="276"/>
      <c r="D24" s="277"/>
      <c r="E24" s="278" t="s">
        <v>312</v>
      </c>
      <c r="F24" s="394" t="s">
        <v>469</v>
      </c>
      <c r="G24" s="273" t="s">
        <v>454</v>
      </c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1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76"/>
      <c r="B25" s="276"/>
      <c r="C25" s="276"/>
      <c r="D25" s="277"/>
      <c r="E25" s="278" t="s">
        <v>313</v>
      </c>
      <c r="F25" s="394"/>
      <c r="G25" s="273" t="s">
        <v>455</v>
      </c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1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76"/>
      <c r="B26" s="276"/>
      <c r="C26" s="276"/>
      <c r="D26" s="277"/>
      <c r="E26" s="278" t="s">
        <v>363</v>
      </c>
      <c r="F26" s="394" t="s">
        <v>470</v>
      </c>
      <c r="G26" s="273" t="s">
        <v>454</v>
      </c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1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76"/>
      <c r="B27" s="276"/>
      <c r="C27" s="276"/>
      <c r="D27" s="277"/>
      <c r="E27" s="278" t="s">
        <v>364</v>
      </c>
      <c r="F27" s="394"/>
      <c r="G27" s="273" t="s">
        <v>455</v>
      </c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1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76"/>
      <c r="B28" s="276"/>
      <c r="C28" s="276"/>
      <c r="D28" s="277"/>
      <c r="E28" s="278" t="s">
        <v>365</v>
      </c>
      <c r="F28" s="394" t="s">
        <v>471</v>
      </c>
      <c r="G28" s="273" t="s">
        <v>454</v>
      </c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1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76"/>
      <c r="B29" s="276"/>
      <c r="C29" s="276"/>
      <c r="D29" s="277"/>
      <c r="E29" s="278" t="s">
        <v>366</v>
      </c>
      <c r="F29" s="394"/>
      <c r="G29" s="273" t="s">
        <v>455</v>
      </c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1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76"/>
      <c r="B30" s="276"/>
      <c r="C30" s="276"/>
      <c r="D30" s="277"/>
      <c r="E30" s="278" t="s">
        <v>367</v>
      </c>
      <c r="F30" s="395" t="s">
        <v>457</v>
      </c>
      <c r="G30" s="273" t="s">
        <v>454</v>
      </c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1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76"/>
      <c r="B31" s="276"/>
      <c r="C31" s="276"/>
      <c r="D31" s="286" t="s">
        <v>484</v>
      </c>
      <c r="E31" s="278" t="s">
        <v>368</v>
      </c>
      <c r="F31" s="395"/>
      <c r="G31" s="273" t="s">
        <v>455</v>
      </c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1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76"/>
      <c r="B32" s="276"/>
      <c r="C32" s="276"/>
      <c r="D32" s="286" t="s">
        <v>483</v>
      </c>
      <c r="E32" s="284"/>
      <c r="F32" s="285" t="s">
        <v>472</v>
      </c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5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8">
    <pageSetUpPr fitToPage="1"/>
  </sheetPr>
  <dimension ref="A8:AJ33"/>
  <sheetViews>
    <sheetView zoomScalePageLayoutView="0" workbookViewId="0" topLeftCell="H7">
      <selection activeCell="U20" sqref="U20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328</v>
      </c>
      <c r="G9" s="203"/>
      <c r="H9" s="203"/>
      <c r="I9" s="203"/>
      <c r="J9" s="203"/>
      <c r="K9" s="203"/>
      <c r="L9" s="203"/>
      <c r="M9" s="269"/>
      <c r="N9" s="269"/>
      <c r="O9" s="96"/>
      <c r="P9" s="97"/>
      <c r="Q9" s="96"/>
      <c r="R9" s="96"/>
      <c r="S9" s="96"/>
      <c r="T9" s="96"/>
      <c r="U9" s="96"/>
      <c r="V9" s="96"/>
      <c r="W9" s="96"/>
      <c r="X9" s="96"/>
      <c r="Y9" s="266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12" t="s">
        <v>351</v>
      </c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4"/>
      <c r="Y10" s="267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68"/>
      <c r="P11" s="97"/>
      <c r="Q11" s="96"/>
      <c r="R11" s="96"/>
      <c r="S11" s="96"/>
      <c r="T11" s="96"/>
      <c r="U11" s="96"/>
      <c r="V11" s="96"/>
      <c r="W11" s="96"/>
      <c r="X11" s="96"/>
      <c r="Y11" s="267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76"/>
      <c r="B12" s="276"/>
      <c r="C12" s="276"/>
      <c r="D12" s="277"/>
      <c r="E12" s="417" t="s">
        <v>30</v>
      </c>
      <c r="F12" s="390" t="s">
        <v>5</v>
      </c>
      <c r="G12" s="391"/>
      <c r="H12" s="398" t="s">
        <v>458</v>
      </c>
      <c r="I12" s="404"/>
      <c r="J12" s="405"/>
      <c r="K12" s="420" t="s">
        <v>459</v>
      </c>
      <c r="L12" s="420"/>
      <c r="M12" s="420"/>
      <c r="N12" s="420" t="s">
        <v>460</v>
      </c>
      <c r="O12" s="420"/>
      <c r="P12" s="420"/>
      <c r="Q12" s="398" t="s">
        <v>461</v>
      </c>
      <c r="R12" s="399"/>
      <c r="S12" s="400"/>
      <c r="T12" s="406" t="s">
        <v>223</v>
      </c>
      <c r="U12" s="406" t="s">
        <v>224</v>
      </c>
      <c r="V12" s="406" t="s">
        <v>203</v>
      </c>
      <c r="W12" s="406" t="s">
        <v>204</v>
      </c>
      <c r="X12" s="409" t="s">
        <v>346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76"/>
      <c r="B13" s="276"/>
      <c r="C13" s="276"/>
      <c r="D13" s="277"/>
      <c r="E13" s="418"/>
      <c r="F13" s="392"/>
      <c r="G13" s="393"/>
      <c r="H13" s="401" t="s">
        <v>462</v>
      </c>
      <c r="I13" s="401" t="s">
        <v>463</v>
      </c>
      <c r="J13" s="401"/>
      <c r="K13" s="401" t="s">
        <v>462</v>
      </c>
      <c r="L13" s="401" t="s">
        <v>463</v>
      </c>
      <c r="M13" s="401"/>
      <c r="N13" s="401" t="s">
        <v>462</v>
      </c>
      <c r="O13" s="401" t="s">
        <v>463</v>
      </c>
      <c r="P13" s="401"/>
      <c r="Q13" s="401" t="s">
        <v>462</v>
      </c>
      <c r="R13" s="401" t="s">
        <v>463</v>
      </c>
      <c r="S13" s="403"/>
      <c r="T13" s="407"/>
      <c r="U13" s="407"/>
      <c r="V13" s="407"/>
      <c r="W13" s="407"/>
      <c r="X13" s="410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76"/>
      <c r="B14" s="276"/>
      <c r="C14" s="276"/>
      <c r="D14" s="277"/>
      <c r="E14" s="419"/>
      <c r="F14" s="392"/>
      <c r="G14" s="393"/>
      <c r="H14" s="402"/>
      <c r="I14" s="344" t="s">
        <v>8</v>
      </c>
      <c r="J14" s="345" t="s">
        <v>7</v>
      </c>
      <c r="K14" s="402"/>
      <c r="L14" s="344" t="s">
        <v>8</v>
      </c>
      <c r="M14" s="345" t="s">
        <v>7</v>
      </c>
      <c r="N14" s="402"/>
      <c r="O14" s="344" t="s">
        <v>8</v>
      </c>
      <c r="P14" s="345" t="s">
        <v>7</v>
      </c>
      <c r="Q14" s="402"/>
      <c r="R14" s="344" t="s">
        <v>8</v>
      </c>
      <c r="S14" s="345" t="s">
        <v>7</v>
      </c>
      <c r="T14" s="408"/>
      <c r="U14" s="408"/>
      <c r="V14" s="408"/>
      <c r="W14" s="408"/>
      <c r="X14" s="411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76"/>
      <c r="B15" s="276"/>
      <c r="C15" s="276"/>
      <c r="D15" s="277"/>
      <c r="E15" s="299">
        <v>1</v>
      </c>
      <c r="F15" s="415">
        <v>2</v>
      </c>
      <c r="G15" s="416"/>
      <c r="H15" s="300">
        <v>3</v>
      </c>
      <c r="I15" s="300">
        <v>4</v>
      </c>
      <c r="J15" s="300">
        <v>5</v>
      </c>
      <c r="K15" s="300">
        <v>6</v>
      </c>
      <c r="L15" s="300">
        <v>7</v>
      </c>
      <c r="M15" s="300">
        <v>8</v>
      </c>
      <c r="N15" s="300">
        <v>9</v>
      </c>
      <c r="O15" s="300">
        <v>10</v>
      </c>
      <c r="P15" s="300">
        <v>11</v>
      </c>
      <c r="Q15" s="300">
        <v>12</v>
      </c>
      <c r="R15" s="300">
        <v>13</v>
      </c>
      <c r="S15" s="300">
        <v>14</v>
      </c>
      <c r="T15" s="300">
        <v>15</v>
      </c>
      <c r="U15" s="300">
        <v>16</v>
      </c>
      <c r="V15" s="300">
        <v>17</v>
      </c>
      <c r="W15" s="300">
        <v>18</v>
      </c>
      <c r="X15" s="301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76"/>
      <c r="B16" s="276"/>
      <c r="C16" s="276"/>
      <c r="D16" s="277"/>
      <c r="E16" s="343" t="s">
        <v>357</v>
      </c>
      <c r="F16" s="396" t="s">
        <v>4</v>
      </c>
      <c r="G16" s="273" t="s">
        <v>454</v>
      </c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4"/>
      <c r="T16" s="295"/>
      <c r="U16" s="295"/>
      <c r="V16" s="296"/>
      <c r="W16" s="297"/>
      <c r="X16" s="298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26.25" customHeight="1">
      <c r="A17" s="276"/>
      <c r="B17" s="276"/>
      <c r="C17" s="276"/>
      <c r="D17" s="277"/>
      <c r="E17" s="278" t="s">
        <v>358</v>
      </c>
      <c r="F17" s="397"/>
      <c r="G17" s="273" t="s">
        <v>455</v>
      </c>
      <c r="H17" s="293">
        <v>821.93</v>
      </c>
      <c r="I17" s="293"/>
      <c r="J17" s="293"/>
      <c r="K17" s="293">
        <v>0</v>
      </c>
      <c r="L17" s="293"/>
      <c r="M17" s="293"/>
      <c r="N17" s="293">
        <v>0</v>
      </c>
      <c r="O17" s="293"/>
      <c r="P17" s="293"/>
      <c r="Q17" s="293">
        <v>821.93</v>
      </c>
      <c r="R17" s="293"/>
      <c r="S17" s="294"/>
      <c r="T17" s="295">
        <v>41091</v>
      </c>
      <c r="U17" s="295">
        <v>41152</v>
      </c>
      <c r="V17" s="296" t="s">
        <v>1286</v>
      </c>
      <c r="W17" s="297" t="s">
        <v>1283</v>
      </c>
      <c r="X17" s="298" t="s">
        <v>1285</v>
      </c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76"/>
      <c r="B18" s="276"/>
      <c r="C18" s="276"/>
      <c r="D18" s="277"/>
      <c r="E18" s="278" t="s">
        <v>359</v>
      </c>
      <c r="F18" s="395" t="s">
        <v>453</v>
      </c>
      <c r="G18" s="273" t="s">
        <v>454</v>
      </c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1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25.5" customHeight="1">
      <c r="A19" s="276"/>
      <c r="B19" s="276"/>
      <c r="C19" s="276"/>
      <c r="D19" s="277"/>
      <c r="E19" s="278" t="s">
        <v>360</v>
      </c>
      <c r="F19" s="395"/>
      <c r="G19" s="273" t="s">
        <v>455</v>
      </c>
      <c r="H19" s="270">
        <v>821.93</v>
      </c>
      <c r="I19" s="270"/>
      <c r="J19" s="270"/>
      <c r="K19" s="270">
        <v>0</v>
      </c>
      <c r="L19" s="270"/>
      <c r="M19" s="270"/>
      <c r="N19" s="270">
        <v>0</v>
      </c>
      <c r="O19" s="270"/>
      <c r="P19" s="270"/>
      <c r="Q19" s="270">
        <v>821.93</v>
      </c>
      <c r="R19" s="270"/>
      <c r="S19" s="271"/>
      <c r="T19" s="200">
        <v>41091</v>
      </c>
      <c r="U19" s="200">
        <v>41152</v>
      </c>
      <c r="V19" s="201" t="s">
        <v>1286</v>
      </c>
      <c r="W19" s="202" t="s">
        <v>1283</v>
      </c>
      <c r="X19" s="199" t="s">
        <v>1285</v>
      </c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76"/>
      <c r="B20" s="276"/>
      <c r="C20" s="276"/>
      <c r="D20" s="277"/>
      <c r="E20" s="278" t="s">
        <v>361</v>
      </c>
      <c r="F20" s="395" t="s">
        <v>456</v>
      </c>
      <c r="G20" s="273" t="s">
        <v>454</v>
      </c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1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76"/>
      <c r="B21" s="276"/>
      <c r="C21" s="276"/>
      <c r="D21" s="277"/>
      <c r="E21" s="278" t="s">
        <v>362</v>
      </c>
      <c r="F21" s="395"/>
      <c r="G21" s="273" t="s">
        <v>455</v>
      </c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1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76"/>
      <c r="B22" s="276"/>
      <c r="C22" s="276"/>
      <c r="D22" s="277"/>
      <c r="E22" s="278" t="s">
        <v>329</v>
      </c>
      <c r="F22" s="394" t="s">
        <v>468</v>
      </c>
      <c r="G22" s="273" t="s">
        <v>454</v>
      </c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1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76"/>
      <c r="B23" s="276"/>
      <c r="C23" s="276"/>
      <c r="D23" s="277"/>
      <c r="E23" s="278" t="s">
        <v>51</v>
      </c>
      <c r="F23" s="394"/>
      <c r="G23" s="273" t="s">
        <v>455</v>
      </c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1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76"/>
      <c r="B24" s="276"/>
      <c r="C24" s="276"/>
      <c r="D24" s="277"/>
      <c r="E24" s="278" t="s">
        <v>312</v>
      </c>
      <c r="F24" s="394" t="s">
        <v>469</v>
      </c>
      <c r="G24" s="273" t="s">
        <v>454</v>
      </c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1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76"/>
      <c r="B25" s="276"/>
      <c r="C25" s="276"/>
      <c r="D25" s="277"/>
      <c r="E25" s="278" t="s">
        <v>313</v>
      </c>
      <c r="F25" s="394"/>
      <c r="G25" s="273" t="s">
        <v>455</v>
      </c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1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76"/>
      <c r="B26" s="276"/>
      <c r="C26" s="276"/>
      <c r="D26" s="277"/>
      <c r="E26" s="278" t="s">
        <v>363</v>
      </c>
      <c r="F26" s="394" t="s">
        <v>470</v>
      </c>
      <c r="G26" s="273" t="s">
        <v>454</v>
      </c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1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76"/>
      <c r="B27" s="276"/>
      <c r="C27" s="276"/>
      <c r="D27" s="277"/>
      <c r="E27" s="278" t="s">
        <v>364</v>
      </c>
      <c r="F27" s="394"/>
      <c r="G27" s="273" t="s">
        <v>455</v>
      </c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1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76"/>
      <c r="B28" s="276"/>
      <c r="C28" s="276"/>
      <c r="D28" s="277"/>
      <c r="E28" s="278" t="s">
        <v>365</v>
      </c>
      <c r="F28" s="394" t="s">
        <v>471</v>
      </c>
      <c r="G28" s="273" t="s">
        <v>454</v>
      </c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1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76"/>
      <c r="B29" s="276"/>
      <c r="C29" s="276"/>
      <c r="D29" s="277"/>
      <c r="E29" s="278" t="s">
        <v>366</v>
      </c>
      <c r="F29" s="394"/>
      <c r="G29" s="273" t="s">
        <v>455</v>
      </c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1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76"/>
      <c r="B30" s="276"/>
      <c r="C30" s="276"/>
      <c r="D30" s="277"/>
      <c r="E30" s="278" t="s">
        <v>367</v>
      </c>
      <c r="F30" s="395" t="s">
        <v>457</v>
      </c>
      <c r="G30" s="273" t="s">
        <v>454</v>
      </c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1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76"/>
      <c r="B31" s="276"/>
      <c r="C31" s="276"/>
      <c r="D31" s="286" t="s">
        <v>484</v>
      </c>
      <c r="E31" s="278" t="s">
        <v>368</v>
      </c>
      <c r="F31" s="395"/>
      <c r="G31" s="273" t="s">
        <v>455</v>
      </c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1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76"/>
      <c r="B32" s="276"/>
      <c r="C32" s="276"/>
      <c r="D32" s="286" t="s">
        <v>483</v>
      </c>
      <c r="E32" s="284"/>
      <c r="F32" s="285" t="s">
        <v>472</v>
      </c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5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E10:X10"/>
    <mergeCell ref="E12:E14"/>
    <mergeCell ref="F12:G14"/>
    <mergeCell ref="H12:J12"/>
    <mergeCell ref="K12:M12"/>
    <mergeCell ref="N12:P12"/>
    <mergeCell ref="Q12:S12"/>
    <mergeCell ref="T12:T14"/>
    <mergeCell ref="U12:U14"/>
    <mergeCell ref="V12:V14"/>
    <mergeCell ref="W12:W14"/>
    <mergeCell ref="X12:X14"/>
    <mergeCell ref="H13:H14"/>
    <mergeCell ref="I13:J13"/>
    <mergeCell ref="K13:K14"/>
    <mergeCell ref="L13:M13"/>
    <mergeCell ref="N13:N14"/>
    <mergeCell ref="O13:P13"/>
    <mergeCell ref="Q13:Q14"/>
    <mergeCell ref="R13:S13"/>
    <mergeCell ref="F26:F27"/>
    <mergeCell ref="F28:F29"/>
    <mergeCell ref="F30:F31"/>
    <mergeCell ref="F15:G15"/>
    <mergeCell ref="F16:F17"/>
    <mergeCell ref="F18:F19"/>
    <mergeCell ref="F20:F21"/>
    <mergeCell ref="F22:F23"/>
    <mergeCell ref="F24:F25"/>
  </mergeCells>
  <dataValidations count="2">
    <dataValidation type="date" allowBlank="1" showInputMessage="1" showErrorMessage="1" sqref="T16:U31">
      <formula1>1</formula1>
      <formula2>73051</formula2>
    </dataValidation>
    <dataValidation type="decimal" allowBlank="1" showInputMessage="1" showErrorMessage="1" sqref="H16:S31">
      <formula1>-9999999999999990000000000000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9">
    <pageSetUpPr fitToPage="1"/>
  </sheetPr>
  <dimension ref="A8:AJ33"/>
  <sheetViews>
    <sheetView zoomScalePageLayoutView="0" workbookViewId="0" topLeftCell="G7">
      <selection activeCell="T20" sqref="T20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328</v>
      </c>
      <c r="G9" s="203"/>
      <c r="H9" s="203"/>
      <c r="I9" s="203"/>
      <c r="J9" s="203"/>
      <c r="K9" s="203"/>
      <c r="L9" s="203"/>
      <c r="M9" s="269"/>
      <c r="N9" s="269"/>
      <c r="O9" s="96"/>
      <c r="P9" s="97"/>
      <c r="Q9" s="96"/>
      <c r="R9" s="96"/>
      <c r="S9" s="96"/>
      <c r="T9" s="96"/>
      <c r="U9" s="96"/>
      <c r="V9" s="96"/>
      <c r="W9" s="96"/>
      <c r="X9" s="96"/>
      <c r="Y9" s="266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12" t="s">
        <v>351</v>
      </c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4"/>
      <c r="Y10" s="267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68"/>
      <c r="P11" s="97"/>
      <c r="Q11" s="96"/>
      <c r="R11" s="96"/>
      <c r="S11" s="96"/>
      <c r="T11" s="96"/>
      <c r="U11" s="96"/>
      <c r="V11" s="96"/>
      <c r="W11" s="96"/>
      <c r="X11" s="96"/>
      <c r="Y11" s="267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76"/>
      <c r="B12" s="276"/>
      <c r="C12" s="276"/>
      <c r="D12" s="277"/>
      <c r="E12" s="417" t="s">
        <v>30</v>
      </c>
      <c r="F12" s="390" t="s">
        <v>5</v>
      </c>
      <c r="G12" s="391"/>
      <c r="H12" s="398" t="s">
        <v>458</v>
      </c>
      <c r="I12" s="404"/>
      <c r="J12" s="405"/>
      <c r="K12" s="420" t="s">
        <v>459</v>
      </c>
      <c r="L12" s="420"/>
      <c r="M12" s="420"/>
      <c r="N12" s="420" t="s">
        <v>460</v>
      </c>
      <c r="O12" s="420"/>
      <c r="P12" s="420"/>
      <c r="Q12" s="398" t="s">
        <v>461</v>
      </c>
      <c r="R12" s="399"/>
      <c r="S12" s="400"/>
      <c r="T12" s="406" t="s">
        <v>223</v>
      </c>
      <c r="U12" s="406" t="s">
        <v>224</v>
      </c>
      <c r="V12" s="406" t="s">
        <v>203</v>
      </c>
      <c r="W12" s="406" t="s">
        <v>204</v>
      </c>
      <c r="X12" s="409" t="s">
        <v>346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76"/>
      <c r="B13" s="276"/>
      <c r="C13" s="276"/>
      <c r="D13" s="277"/>
      <c r="E13" s="418"/>
      <c r="F13" s="392"/>
      <c r="G13" s="393"/>
      <c r="H13" s="401" t="s">
        <v>462</v>
      </c>
      <c r="I13" s="401" t="s">
        <v>463</v>
      </c>
      <c r="J13" s="401"/>
      <c r="K13" s="401" t="s">
        <v>462</v>
      </c>
      <c r="L13" s="401" t="s">
        <v>463</v>
      </c>
      <c r="M13" s="401"/>
      <c r="N13" s="401" t="s">
        <v>462</v>
      </c>
      <c r="O13" s="401" t="s">
        <v>463</v>
      </c>
      <c r="P13" s="401"/>
      <c r="Q13" s="401" t="s">
        <v>462</v>
      </c>
      <c r="R13" s="401" t="s">
        <v>463</v>
      </c>
      <c r="S13" s="403"/>
      <c r="T13" s="407"/>
      <c r="U13" s="407"/>
      <c r="V13" s="407"/>
      <c r="W13" s="407"/>
      <c r="X13" s="410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76"/>
      <c r="B14" s="276"/>
      <c r="C14" s="276"/>
      <c r="D14" s="277"/>
      <c r="E14" s="419"/>
      <c r="F14" s="392"/>
      <c r="G14" s="393"/>
      <c r="H14" s="402"/>
      <c r="I14" s="344" t="s">
        <v>8</v>
      </c>
      <c r="J14" s="345" t="s">
        <v>7</v>
      </c>
      <c r="K14" s="402"/>
      <c r="L14" s="344" t="s">
        <v>8</v>
      </c>
      <c r="M14" s="345" t="s">
        <v>7</v>
      </c>
      <c r="N14" s="402"/>
      <c r="O14" s="344" t="s">
        <v>8</v>
      </c>
      <c r="P14" s="345" t="s">
        <v>7</v>
      </c>
      <c r="Q14" s="402"/>
      <c r="R14" s="344" t="s">
        <v>8</v>
      </c>
      <c r="S14" s="345" t="s">
        <v>7</v>
      </c>
      <c r="T14" s="408"/>
      <c r="U14" s="408"/>
      <c r="V14" s="408"/>
      <c r="W14" s="408"/>
      <c r="X14" s="411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76"/>
      <c r="B15" s="276"/>
      <c r="C15" s="276"/>
      <c r="D15" s="277"/>
      <c r="E15" s="299">
        <v>1</v>
      </c>
      <c r="F15" s="415">
        <v>2</v>
      </c>
      <c r="G15" s="416"/>
      <c r="H15" s="300">
        <v>3</v>
      </c>
      <c r="I15" s="300">
        <v>4</v>
      </c>
      <c r="J15" s="300">
        <v>5</v>
      </c>
      <c r="K15" s="300">
        <v>6</v>
      </c>
      <c r="L15" s="300">
        <v>7</v>
      </c>
      <c r="M15" s="300">
        <v>8</v>
      </c>
      <c r="N15" s="300">
        <v>9</v>
      </c>
      <c r="O15" s="300">
        <v>10</v>
      </c>
      <c r="P15" s="300">
        <v>11</v>
      </c>
      <c r="Q15" s="300">
        <v>12</v>
      </c>
      <c r="R15" s="300">
        <v>13</v>
      </c>
      <c r="S15" s="300">
        <v>14</v>
      </c>
      <c r="T15" s="300">
        <v>15</v>
      </c>
      <c r="U15" s="300">
        <v>16</v>
      </c>
      <c r="V15" s="300">
        <v>17</v>
      </c>
      <c r="W15" s="300">
        <v>18</v>
      </c>
      <c r="X15" s="301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76"/>
      <c r="B16" s="276"/>
      <c r="C16" s="276"/>
      <c r="D16" s="277"/>
      <c r="E16" s="343" t="s">
        <v>357</v>
      </c>
      <c r="F16" s="396" t="s">
        <v>4</v>
      </c>
      <c r="G16" s="273" t="s">
        <v>454</v>
      </c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4"/>
      <c r="T16" s="295"/>
      <c r="U16" s="295"/>
      <c r="V16" s="296"/>
      <c r="W16" s="297"/>
      <c r="X16" s="298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26.25" customHeight="1">
      <c r="A17" s="276"/>
      <c r="B17" s="276"/>
      <c r="C17" s="276"/>
      <c r="D17" s="277"/>
      <c r="E17" s="278" t="s">
        <v>358</v>
      </c>
      <c r="F17" s="397"/>
      <c r="G17" s="273" t="s">
        <v>455</v>
      </c>
      <c r="H17" s="293">
        <v>852.24</v>
      </c>
      <c r="I17" s="293"/>
      <c r="J17" s="293"/>
      <c r="K17" s="293">
        <v>0</v>
      </c>
      <c r="L17" s="293"/>
      <c r="M17" s="293"/>
      <c r="N17" s="293">
        <v>0</v>
      </c>
      <c r="O17" s="293"/>
      <c r="P17" s="293"/>
      <c r="Q17" s="293">
        <v>852.24</v>
      </c>
      <c r="R17" s="293"/>
      <c r="S17" s="294"/>
      <c r="T17" s="295">
        <v>41153</v>
      </c>
      <c r="U17" s="295">
        <v>41274</v>
      </c>
      <c r="V17" s="296" t="s">
        <v>1286</v>
      </c>
      <c r="W17" s="297" t="s">
        <v>1283</v>
      </c>
      <c r="X17" s="298" t="s">
        <v>1285</v>
      </c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76"/>
      <c r="B18" s="276"/>
      <c r="C18" s="276"/>
      <c r="D18" s="277"/>
      <c r="E18" s="278" t="s">
        <v>359</v>
      </c>
      <c r="F18" s="395" t="s">
        <v>453</v>
      </c>
      <c r="G18" s="273" t="s">
        <v>454</v>
      </c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1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25.5" customHeight="1">
      <c r="A19" s="276"/>
      <c r="B19" s="276"/>
      <c r="C19" s="276"/>
      <c r="D19" s="277"/>
      <c r="E19" s="278" t="s">
        <v>360</v>
      </c>
      <c r="F19" s="395"/>
      <c r="G19" s="273" t="s">
        <v>455</v>
      </c>
      <c r="H19" s="270">
        <v>852.24</v>
      </c>
      <c r="I19" s="270"/>
      <c r="J19" s="270"/>
      <c r="K19" s="270">
        <v>0</v>
      </c>
      <c r="L19" s="270"/>
      <c r="M19" s="270"/>
      <c r="N19" s="270">
        <v>0</v>
      </c>
      <c r="O19" s="270"/>
      <c r="P19" s="270"/>
      <c r="Q19" s="270">
        <v>852.24</v>
      </c>
      <c r="R19" s="270"/>
      <c r="S19" s="271"/>
      <c r="T19" s="200">
        <v>41153</v>
      </c>
      <c r="U19" s="200">
        <v>41274</v>
      </c>
      <c r="V19" s="201" t="s">
        <v>1286</v>
      </c>
      <c r="W19" s="202" t="s">
        <v>1283</v>
      </c>
      <c r="X19" s="199" t="s">
        <v>1285</v>
      </c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76"/>
      <c r="B20" s="276"/>
      <c r="C20" s="276"/>
      <c r="D20" s="277"/>
      <c r="E20" s="278" t="s">
        <v>361</v>
      </c>
      <c r="F20" s="395" t="s">
        <v>456</v>
      </c>
      <c r="G20" s="273" t="s">
        <v>454</v>
      </c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1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76"/>
      <c r="B21" s="276"/>
      <c r="C21" s="276"/>
      <c r="D21" s="277"/>
      <c r="E21" s="278" t="s">
        <v>362</v>
      </c>
      <c r="F21" s="395"/>
      <c r="G21" s="273" t="s">
        <v>455</v>
      </c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1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76"/>
      <c r="B22" s="276"/>
      <c r="C22" s="276"/>
      <c r="D22" s="277"/>
      <c r="E22" s="278" t="s">
        <v>329</v>
      </c>
      <c r="F22" s="394" t="s">
        <v>468</v>
      </c>
      <c r="G22" s="273" t="s">
        <v>454</v>
      </c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1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76"/>
      <c r="B23" s="276"/>
      <c r="C23" s="276"/>
      <c r="D23" s="277"/>
      <c r="E23" s="278" t="s">
        <v>51</v>
      </c>
      <c r="F23" s="394"/>
      <c r="G23" s="273" t="s">
        <v>455</v>
      </c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1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76"/>
      <c r="B24" s="276"/>
      <c r="C24" s="276"/>
      <c r="D24" s="277"/>
      <c r="E24" s="278" t="s">
        <v>312</v>
      </c>
      <c r="F24" s="394" t="s">
        <v>469</v>
      </c>
      <c r="G24" s="273" t="s">
        <v>454</v>
      </c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1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76"/>
      <c r="B25" s="276"/>
      <c r="C25" s="276"/>
      <c r="D25" s="277"/>
      <c r="E25" s="278" t="s">
        <v>313</v>
      </c>
      <c r="F25" s="394"/>
      <c r="G25" s="273" t="s">
        <v>455</v>
      </c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1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76"/>
      <c r="B26" s="276"/>
      <c r="C26" s="276"/>
      <c r="D26" s="277"/>
      <c r="E26" s="278" t="s">
        <v>363</v>
      </c>
      <c r="F26" s="394" t="s">
        <v>470</v>
      </c>
      <c r="G26" s="273" t="s">
        <v>454</v>
      </c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1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76"/>
      <c r="B27" s="276"/>
      <c r="C27" s="276"/>
      <c r="D27" s="277"/>
      <c r="E27" s="278" t="s">
        <v>364</v>
      </c>
      <c r="F27" s="394"/>
      <c r="G27" s="273" t="s">
        <v>455</v>
      </c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1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76"/>
      <c r="B28" s="276"/>
      <c r="C28" s="276"/>
      <c r="D28" s="277"/>
      <c r="E28" s="278" t="s">
        <v>365</v>
      </c>
      <c r="F28" s="394" t="s">
        <v>471</v>
      </c>
      <c r="G28" s="273" t="s">
        <v>454</v>
      </c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1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76"/>
      <c r="B29" s="276"/>
      <c r="C29" s="276"/>
      <c r="D29" s="277"/>
      <c r="E29" s="278" t="s">
        <v>366</v>
      </c>
      <c r="F29" s="394"/>
      <c r="G29" s="273" t="s">
        <v>455</v>
      </c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1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76"/>
      <c r="B30" s="276"/>
      <c r="C30" s="276"/>
      <c r="D30" s="277"/>
      <c r="E30" s="278" t="s">
        <v>367</v>
      </c>
      <c r="F30" s="395" t="s">
        <v>457</v>
      </c>
      <c r="G30" s="273" t="s">
        <v>454</v>
      </c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1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76"/>
      <c r="B31" s="276"/>
      <c r="C31" s="276"/>
      <c r="D31" s="286" t="s">
        <v>484</v>
      </c>
      <c r="E31" s="278" t="s">
        <v>368</v>
      </c>
      <c r="F31" s="395"/>
      <c r="G31" s="273" t="s">
        <v>455</v>
      </c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1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76"/>
      <c r="B32" s="276"/>
      <c r="C32" s="276"/>
      <c r="D32" s="286" t="s">
        <v>483</v>
      </c>
      <c r="E32" s="284"/>
      <c r="F32" s="285" t="s">
        <v>472</v>
      </c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5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E10:X10"/>
    <mergeCell ref="E12:E14"/>
    <mergeCell ref="F12:G14"/>
    <mergeCell ref="H12:J12"/>
    <mergeCell ref="K12:M12"/>
    <mergeCell ref="N12:P12"/>
    <mergeCell ref="Q12:S12"/>
    <mergeCell ref="T12:T14"/>
    <mergeCell ref="U12:U14"/>
    <mergeCell ref="V12:V14"/>
    <mergeCell ref="W12:W14"/>
    <mergeCell ref="X12:X14"/>
    <mergeCell ref="H13:H14"/>
    <mergeCell ref="I13:J13"/>
    <mergeCell ref="K13:K14"/>
    <mergeCell ref="L13:M13"/>
    <mergeCell ref="N13:N14"/>
    <mergeCell ref="O13:P13"/>
    <mergeCell ref="Q13:Q14"/>
    <mergeCell ref="R13:S13"/>
    <mergeCell ref="F26:F27"/>
    <mergeCell ref="F28:F29"/>
    <mergeCell ref="F30:F31"/>
    <mergeCell ref="F15:G15"/>
    <mergeCell ref="F16:F17"/>
    <mergeCell ref="F18:F19"/>
    <mergeCell ref="F20:F21"/>
    <mergeCell ref="F22:F23"/>
    <mergeCell ref="F24:F25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H23" sqref="H2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63" t="s">
        <v>225</v>
      </c>
      <c r="E2" s="256"/>
      <c r="F2" s="262"/>
      <c r="G2" s="202"/>
      <c r="H2" s="302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328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12" t="s">
        <v>351</v>
      </c>
      <c r="F10" s="413"/>
      <c r="G10" s="413"/>
      <c r="H10" s="414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03" t="s">
        <v>30</v>
      </c>
      <c r="F12" s="198" t="s">
        <v>110</v>
      </c>
      <c r="G12" s="198" t="s">
        <v>92</v>
      </c>
      <c r="H12" s="216" t="s">
        <v>352</v>
      </c>
      <c r="I12" s="289"/>
    </row>
    <row r="13" spans="4:9" ht="12" thickBot="1">
      <c r="D13" s="205"/>
      <c r="E13" s="290">
        <v>1</v>
      </c>
      <c r="F13" s="291">
        <v>2</v>
      </c>
      <c r="G13" s="291">
        <v>3</v>
      </c>
      <c r="H13" s="292">
        <v>4</v>
      </c>
      <c r="I13" s="289"/>
    </row>
    <row r="14" spans="4:11" ht="22.5">
      <c r="D14" s="205"/>
      <c r="E14" s="304" t="s">
        <v>276</v>
      </c>
      <c r="F14" s="287" t="s">
        <v>354</v>
      </c>
      <c r="G14" s="307" t="s">
        <v>206</v>
      </c>
      <c r="H14" s="346">
        <v>0</v>
      </c>
      <c r="I14" s="289"/>
      <c r="K14" s="318">
        <f>SUM(K15:K17)</f>
        <v>3</v>
      </c>
    </row>
    <row r="15" spans="4:11" ht="22.5">
      <c r="D15" s="205"/>
      <c r="E15" s="304" t="s">
        <v>487</v>
      </c>
      <c r="F15" s="288" t="s">
        <v>207</v>
      </c>
      <c r="G15" s="307" t="s">
        <v>206</v>
      </c>
      <c r="H15" s="346">
        <v>0</v>
      </c>
      <c r="I15" s="289"/>
      <c r="K15" s="318">
        <f>IF(H15="",0,1)</f>
        <v>1</v>
      </c>
    </row>
    <row r="16" spans="4:11" ht="22.5">
      <c r="D16" s="205"/>
      <c r="E16" s="304" t="s">
        <v>488</v>
      </c>
      <c r="F16" s="288" t="s">
        <v>208</v>
      </c>
      <c r="G16" s="307" t="s">
        <v>206</v>
      </c>
      <c r="H16" s="346">
        <v>0</v>
      </c>
      <c r="I16" s="289"/>
      <c r="K16" s="318">
        <f>IF(H16="",0,1)</f>
        <v>1</v>
      </c>
    </row>
    <row r="17" spans="4:11" ht="22.5">
      <c r="D17" s="205"/>
      <c r="E17" s="304" t="s">
        <v>489</v>
      </c>
      <c r="F17" s="288" t="s">
        <v>216</v>
      </c>
      <c r="G17" s="307" t="s">
        <v>206</v>
      </c>
      <c r="H17" s="346">
        <v>0</v>
      </c>
      <c r="I17" s="289"/>
      <c r="K17" s="318">
        <f>IF(H17="",0,1)</f>
        <v>1</v>
      </c>
    </row>
    <row r="18" spans="4:9" ht="22.5">
      <c r="D18" s="205"/>
      <c r="E18" s="305" t="s">
        <v>111</v>
      </c>
      <c r="F18" s="287" t="s">
        <v>490</v>
      </c>
      <c r="G18" s="307" t="s">
        <v>206</v>
      </c>
      <c r="H18" s="346">
        <v>0</v>
      </c>
      <c r="I18" s="289"/>
    </row>
    <row r="19" spans="4:9" ht="22.5">
      <c r="D19" s="205"/>
      <c r="E19" s="305" t="s">
        <v>348</v>
      </c>
      <c r="F19" s="287" t="s">
        <v>491</v>
      </c>
      <c r="G19" s="307" t="s">
        <v>206</v>
      </c>
      <c r="H19" s="346">
        <v>0</v>
      </c>
      <c r="I19" s="289"/>
    </row>
    <row r="20" spans="4:9" ht="33.75">
      <c r="D20" s="205"/>
      <c r="E20" s="305" t="s">
        <v>112</v>
      </c>
      <c r="F20" s="287" t="s">
        <v>492</v>
      </c>
      <c r="G20" s="307" t="s">
        <v>205</v>
      </c>
      <c r="H20" s="346">
        <v>0</v>
      </c>
      <c r="I20" s="289"/>
    </row>
    <row r="21" spans="4:9" ht="22.5">
      <c r="D21" s="205"/>
      <c r="E21" s="305" t="s">
        <v>113</v>
      </c>
      <c r="F21" s="257" t="s">
        <v>217</v>
      </c>
      <c r="G21" s="308" t="s">
        <v>205</v>
      </c>
      <c r="H21" s="346">
        <v>0</v>
      </c>
      <c r="I21" s="289"/>
    </row>
    <row r="22" spans="4:9" ht="23.25" thickBot="1">
      <c r="D22" s="205"/>
      <c r="E22" s="306" t="s">
        <v>114</v>
      </c>
      <c r="F22" s="310" t="s">
        <v>302</v>
      </c>
      <c r="G22" s="309" t="s">
        <v>206</v>
      </c>
      <c r="H22" s="347">
        <v>0</v>
      </c>
      <c r="I22" s="289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F30" sqref="F30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328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12" t="s">
        <v>308</v>
      </c>
      <c r="F10" s="413"/>
      <c r="G10" s="414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30</v>
      </c>
      <c r="F12" s="106" t="s">
        <v>110</v>
      </c>
      <c r="G12" s="107" t="s">
        <v>352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355</v>
      </c>
      <c r="G14" s="250">
        <v>0</v>
      </c>
      <c r="H14" s="115"/>
    </row>
    <row r="15" spans="3:8" ht="42" customHeight="1">
      <c r="C15" s="111"/>
      <c r="D15" s="112"/>
      <c r="E15" s="89">
        <v>2</v>
      </c>
      <c r="F15" s="116" t="s">
        <v>356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369</v>
      </c>
      <c r="G16" s="251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370</v>
      </c>
      <c r="G17" s="252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E54"/>
  <sheetViews>
    <sheetView zoomScale="75" zoomScaleNormal="75" zoomScalePageLayoutView="0" workbookViewId="0" topLeftCell="C7">
      <selection activeCell="H52" sqref="H52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21.375" style="133" bestFit="1" customWidth="1"/>
    <col min="9" max="10" width="40.75390625" style="90" hidden="1" customWidth="1"/>
    <col min="11" max="11" width="24.125" style="90" bestFit="1" customWidth="1"/>
    <col min="12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1" ht="11.25">
      <c r="D8" s="92"/>
      <c r="E8" s="93"/>
      <c r="F8" s="93"/>
      <c r="G8" s="93"/>
      <c r="H8" s="183"/>
      <c r="I8" s="93"/>
      <c r="J8" s="93"/>
      <c r="K8" s="94"/>
    </row>
    <row r="9" spans="4:31" ht="12.75" customHeight="1">
      <c r="D9" s="95"/>
      <c r="E9" s="96"/>
      <c r="F9" s="217" t="s">
        <v>328</v>
      </c>
      <c r="G9" s="96"/>
      <c r="H9" s="96"/>
      <c r="I9" s="96"/>
      <c r="J9" s="96"/>
      <c r="K9" s="97"/>
      <c r="L9" s="98"/>
      <c r="M9" s="98"/>
      <c r="N9" s="98"/>
      <c r="O9" s="98"/>
      <c r="P9" s="98"/>
      <c r="Q9" s="98"/>
      <c r="R9" s="98"/>
      <c r="S9" s="98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</row>
    <row r="10" spans="3:27" ht="30.75" customHeight="1">
      <c r="C10" s="100"/>
      <c r="D10" s="101"/>
      <c r="E10" s="412" t="s">
        <v>350</v>
      </c>
      <c r="F10" s="413"/>
      <c r="G10" s="414"/>
      <c r="H10" s="158"/>
      <c r="I10" s="159"/>
      <c r="J10" s="158"/>
      <c r="K10" s="102"/>
      <c r="L10" s="103"/>
      <c r="M10" s="103"/>
      <c r="N10" s="103"/>
      <c r="O10" s="103"/>
      <c r="P10" s="103"/>
      <c r="Q10" s="103"/>
      <c r="R10" s="103"/>
      <c r="S10" s="103"/>
      <c r="T10" s="104"/>
      <c r="U10" s="104"/>
      <c r="V10" s="104"/>
      <c r="W10" s="104"/>
      <c r="X10" s="104"/>
      <c r="Y10" s="104"/>
      <c r="Z10" s="104"/>
      <c r="AA10" s="104"/>
    </row>
    <row r="11" spans="3:27" ht="12.75" customHeight="1" thickBot="1">
      <c r="C11" s="100"/>
      <c r="D11" s="101"/>
      <c r="E11" s="96"/>
      <c r="F11" s="96"/>
      <c r="G11" s="157"/>
      <c r="H11" s="241"/>
      <c r="I11" s="159"/>
      <c r="J11" s="241"/>
      <c r="K11" s="97"/>
      <c r="L11" s="98"/>
      <c r="M11" s="98"/>
      <c r="N11" s="98"/>
      <c r="O11" s="98"/>
      <c r="P11" s="98"/>
      <c r="Q11" s="98"/>
      <c r="R11" s="98"/>
      <c r="S11" s="98"/>
      <c r="T11" s="104"/>
      <c r="U11" s="104"/>
      <c r="V11" s="104"/>
      <c r="W11" s="104"/>
      <c r="X11" s="104"/>
      <c r="Y11" s="104"/>
      <c r="Z11" s="104"/>
      <c r="AA11" s="104"/>
    </row>
    <row r="12" spans="3:27" ht="30" customHeight="1" thickBot="1">
      <c r="C12" s="100"/>
      <c r="D12" s="101"/>
      <c r="E12" s="226" t="s">
        <v>30</v>
      </c>
      <c r="F12" s="227" t="s">
        <v>110</v>
      </c>
      <c r="G12" s="228" t="s">
        <v>352</v>
      </c>
      <c r="H12" s="229" t="s">
        <v>279</v>
      </c>
      <c r="I12" s="159"/>
      <c r="J12" s="159"/>
      <c r="K12" s="97"/>
      <c r="L12" s="98"/>
      <c r="M12" s="98"/>
      <c r="N12" s="98"/>
      <c r="O12" s="98"/>
      <c r="P12" s="98"/>
      <c r="Q12" s="98"/>
      <c r="R12" s="98"/>
      <c r="S12" s="98"/>
      <c r="T12" s="104"/>
      <c r="U12" s="104"/>
      <c r="V12" s="104"/>
      <c r="W12" s="104"/>
      <c r="X12" s="104"/>
      <c r="Y12" s="104"/>
      <c r="Z12" s="104"/>
      <c r="AA12" s="104"/>
    </row>
    <row r="13" spans="3:27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32">
        <f>G13+1</f>
        <v>4</v>
      </c>
      <c r="I13" s="160"/>
      <c r="J13" s="160"/>
      <c r="K13" s="97"/>
      <c r="L13" s="98"/>
      <c r="M13" s="98"/>
      <c r="N13" s="98"/>
      <c r="O13" s="98"/>
      <c r="P13" s="98"/>
      <c r="Q13" s="98"/>
      <c r="R13" s="98"/>
      <c r="S13" s="98"/>
      <c r="T13" s="104"/>
      <c r="U13" s="104"/>
      <c r="V13" s="104"/>
      <c r="W13" s="104"/>
      <c r="X13" s="104"/>
      <c r="Y13" s="104"/>
      <c r="Z13" s="104"/>
      <c r="AA13" s="104"/>
    </row>
    <row r="14" spans="3:11" ht="11.25">
      <c r="C14" s="111"/>
      <c r="D14" s="112"/>
      <c r="E14" s="131">
        <v>1</v>
      </c>
      <c r="F14" s="114" t="s">
        <v>277</v>
      </c>
      <c r="G14" s="230"/>
      <c r="H14" s="231" t="s">
        <v>304</v>
      </c>
      <c r="I14" s="172"/>
      <c r="J14" s="242"/>
      <c r="K14" s="219" t="s">
        <v>303</v>
      </c>
    </row>
    <row r="15" spans="3:11" ht="11.25">
      <c r="C15" s="111"/>
      <c r="D15" s="112"/>
      <c r="E15" s="128">
        <v>2</v>
      </c>
      <c r="F15" s="161" t="s">
        <v>419</v>
      </c>
      <c r="G15" s="171"/>
      <c r="H15" s="209" t="s">
        <v>304</v>
      </c>
      <c r="I15" s="173"/>
      <c r="J15" s="242"/>
      <c r="K15" s="115"/>
    </row>
    <row r="16" spans="3:11" ht="29.25" customHeight="1">
      <c r="C16" s="111"/>
      <c r="D16" s="112"/>
      <c r="E16" s="128">
        <v>3</v>
      </c>
      <c r="F16" s="162" t="s">
        <v>420</v>
      </c>
      <c r="G16" s="200"/>
      <c r="H16" s="210" t="s">
        <v>304</v>
      </c>
      <c r="I16" s="173"/>
      <c r="J16" s="242"/>
      <c r="K16" s="115"/>
    </row>
    <row r="17" spans="3:11" ht="29.25" customHeight="1">
      <c r="C17" s="111"/>
      <c r="D17" s="112"/>
      <c r="E17" s="128">
        <v>4</v>
      </c>
      <c r="F17" s="162" t="s">
        <v>421</v>
      </c>
      <c r="G17" s="200"/>
      <c r="H17" s="210" t="s">
        <v>304</v>
      </c>
      <c r="I17" s="173"/>
      <c r="J17" s="242"/>
      <c r="K17" s="115"/>
    </row>
    <row r="18" spans="3:11" ht="29.25" customHeight="1">
      <c r="C18" s="111"/>
      <c r="D18" s="112"/>
      <c r="E18" s="128">
        <v>5</v>
      </c>
      <c r="F18" s="161" t="s">
        <v>422</v>
      </c>
      <c r="G18" s="163"/>
      <c r="H18" s="211" t="s">
        <v>304</v>
      </c>
      <c r="I18" s="174"/>
      <c r="J18" s="243"/>
      <c r="K18" s="115"/>
    </row>
    <row r="19" spans="3:11" ht="29.25" customHeight="1">
      <c r="C19" s="111"/>
      <c r="D19" s="112"/>
      <c r="E19" s="128" t="s">
        <v>114</v>
      </c>
      <c r="F19" s="161" t="s">
        <v>423</v>
      </c>
      <c r="G19" s="249" t="s">
        <v>163</v>
      </c>
      <c r="H19" s="210" t="s">
        <v>304</v>
      </c>
      <c r="I19" s="218"/>
      <c r="J19" s="242"/>
      <c r="K19" s="115"/>
    </row>
    <row r="20" spans="3:11" ht="29.25" customHeight="1">
      <c r="C20" s="111"/>
      <c r="D20" s="112"/>
      <c r="E20" s="128" t="s">
        <v>115</v>
      </c>
      <c r="F20" s="116" t="s">
        <v>424</v>
      </c>
      <c r="G20" s="175">
        <f aca="true" t="shared" si="0" ref="G20:G29">SUM(J20:J20)</f>
        <v>0</v>
      </c>
      <c r="H20" s="137"/>
      <c r="I20" s="176"/>
      <c r="J20" s="244"/>
      <c r="K20" s="115"/>
    </row>
    <row r="21" spans="3:11" ht="21" customHeight="1">
      <c r="C21" s="111"/>
      <c r="D21" s="112"/>
      <c r="E21" s="128" t="s">
        <v>280</v>
      </c>
      <c r="F21" s="164" t="s">
        <v>425</v>
      </c>
      <c r="G21" s="175">
        <f t="shared" si="0"/>
        <v>0</v>
      </c>
      <c r="H21" s="137"/>
      <c r="I21" s="176"/>
      <c r="J21" s="244"/>
      <c r="K21" s="115"/>
    </row>
    <row r="22" spans="3:11" ht="21" customHeight="1">
      <c r="C22" s="111"/>
      <c r="D22" s="112"/>
      <c r="E22" s="128" t="s">
        <v>281</v>
      </c>
      <c r="F22" s="164" t="s">
        <v>426</v>
      </c>
      <c r="G22" s="175">
        <f t="shared" si="0"/>
        <v>0</v>
      </c>
      <c r="H22" s="137"/>
      <c r="I22" s="176"/>
      <c r="J22" s="244"/>
      <c r="K22" s="115"/>
    </row>
    <row r="23" spans="3:11" ht="21" customHeight="1">
      <c r="C23" s="111"/>
      <c r="D23" s="112"/>
      <c r="E23" s="128" t="s">
        <v>282</v>
      </c>
      <c r="F23" s="164" t="s">
        <v>427</v>
      </c>
      <c r="G23" s="175">
        <f t="shared" si="0"/>
        <v>0</v>
      </c>
      <c r="H23" s="137"/>
      <c r="I23" s="176"/>
      <c r="J23" s="244"/>
      <c r="K23" s="115"/>
    </row>
    <row r="24" spans="3:11" ht="21" customHeight="1">
      <c r="C24" s="111"/>
      <c r="D24" s="112"/>
      <c r="E24" s="128" t="s">
        <v>283</v>
      </c>
      <c r="F24" s="164" t="s">
        <v>428</v>
      </c>
      <c r="G24" s="175">
        <f t="shared" si="0"/>
        <v>0</v>
      </c>
      <c r="H24" s="137"/>
      <c r="I24" s="176"/>
      <c r="J24" s="244"/>
      <c r="K24" s="115"/>
    </row>
    <row r="25" spans="3:11" ht="21" customHeight="1">
      <c r="C25" s="111"/>
      <c r="D25" s="112"/>
      <c r="E25" s="128" t="s">
        <v>284</v>
      </c>
      <c r="F25" s="164" t="s">
        <v>429</v>
      </c>
      <c r="G25" s="175">
        <f t="shared" si="0"/>
        <v>0</v>
      </c>
      <c r="H25" s="137"/>
      <c r="I25" s="176"/>
      <c r="J25" s="244"/>
      <c r="K25" s="115"/>
    </row>
    <row r="26" spans="3:11" ht="21" customHeight="1">
      <c r="C26" s="111"/>
      <c r="D26" s="112"/>
      <c r="E26" s="128" t="s">
        <v>285</v>
      </c>
      <c r="F26" s="164" t="s">
        <v>430</v>
      </c>
      <c r="G26" s="175">
        <f t="shared" si="0"/>
        <v>0</v>
      </c>
      <c r="H26" s="137"/>
      <c r="I26" s="176"/>
      <c r="J26" s="244"/>
      <c r="K26" s="115"/>
    </row>
    <row r="27" spans="3:11" ht="21" customHeight="1">
      <c r="C27" s="111"/>
      <c r="D27" s="112"/>
      <c r="E27" s="128" t="s">
        <v>286</v>
      </c>
      <c r="F27" s="164" t="s">
        <v>431</v>
      </c>
      <c r="G27" s="175">
        <f t="shared" si="0"/>
        <v>0</v>
      </c>
      <c r="H27" s="137"/>
      <c r="I27" s="176"/>
      <c r="J27" s="244"/>
      <c r="K27" s="115"/>
    </row>
    <row r="28" spans="3:14" ht="21" customHeight="1">
      <c r="C28" s="111"/>
      <c r="D28" s="112"/>
      <c r="E28" s="128" t="s">
        <v>287</v>
      </c>
      <c r="F28" s="164" t="s">
        <v>432</v>
      </c>
      <c r="G28" s="175">
        <f t="shared" si="0"/>
        <v>0</v>
      </c>
      <c r="H28" s="137"/>
      <c r="I28" s="176"/>
      <c r="J28" s="244"/>
      <c r="K28" s="115"/>
      <c r="L28" s="165"/>
      <c r="M28" s="165"/>
      <c r="N28" s="165"/>
    </row>
    <row r="29" spans="3:14" ht="21" customHeight="1">
      <c r="C29" s="111"/>
      <c r="D29" s="112"/>
      <c r="E29" s="167" t="s">
        <v>288</v>
      </c>
      <c r="F29" s="177"/>
      <c r="G29" s="178">
        <f t="shared" si="0"/>
        <v>0</v>
      </c>
      <c r="H29" s="137"/>
      <c r="I29" s="176"/>
      <c r="J29" s="244"/>
      <c r="K29" s="115"/>
      <c r="L29" s="165"/>
      <c r="M29" s="125"/>
      <c r="N29" s="125"/>
    </row>
    <row r="30" spans="3:14" ht="15" customHeight="1">
      <c r="C30" s="111"/>
      <c r="D30" s="112"/>
      <c r="E30" s="212"/>
      <c r="F30" s="87" t="s">
        <v>305</v>
      </c>
      <c r="G30" s="179"/>
      <c r="H30" s="88"/>
      <c r="I30" s="166"/>
      <c r="J30" s="166"/>
      <c r="K30" s="115"/>
      <c r="L30" s="165"/>
      <c r="M30" s="125"/>
      <c r="N30" s="125"/>
    </row>
    <row r="31" spans="3:14" ht="29.25" customHeight="1">
      <c r="C31" s="111"/>
      <c r="D31" s="112"/>
      <c r="E31" s="184" t="s">
        <v>116</v>
      </c>
      <c r="F31" s="225" t="s">
        <v>433</v>
      </c>
      <c r="G31" s="180">
        <f aca="true" t="shared" si="1" ref="G31:G38">SUM(J31:J31)</f>
        <v>0</v>
      </c>
      <c r="H31" s="137"/>
      <c r="I31" s="176"/>
      <c r="J31" s="244"/>
      <c r="K31" s="115"/>
      <c r="L31" s="165"/>
      <c r="M31" s="165"/>
      <c r="N31" s="165"/>
    </row>
    <row r="32" spans="3:14" ht="29.25" customHeight="1">
      <c r="C32" s="111"/>
      <c r="D32" s="112"/>
      <c r="E32" s="184" t="s">
        <v>117</v>
      </c>
      <c r="F32" s="221" t="s">
        <v>434</v>
      </c>
      <c r="G32" s="175">
        <f t="shared" si="1"/>
        <v>0</v>
      </c>
      <c r="H32" s="137"/>
      <c r="I32" s="181"/>
      <c r="J32" s="244"/>
      <c r="K32" s="115"/>
      <c r="L32" s="165"/>
      <c r="M32" s="165"/>
      <c r="N32" s="165"/>
    </row>
    <row r="33" spans="3:14" ht="29.25" customHeight="1">
      <c r="C33" s="111"/>
      <c r="D33" s="112"/>
      <c r="E33" s="185" t="s">
        <v>118</v>
      </c>
      <c r="F33" s="221" t="s">
        <v>435</v>
      </c>
      <c r="G33" s="175">
        <f t="shared" si="1"/>
        <v>0</v>
      </c>
      <c r="H33" s="137"/>
      <c r="I33" s="181"/>
      <c r="J33" s="244"/>
      <c r="K33" s="115"/>
      <c r="L33" s="165"/>
      <c r="M33" s="165"/>
      <c r="N33" s="165"/>
    </row>
    <row r="34" spans="3:14" ht="29.25" customHeight="1">
      <c r="C34" s="111"/>
      <c r="D34" s="112"/>
      <c r="E34" s="184" t="s">
        <v>119</v>
      </c>
      <c r="F34" s="221" t="s">
        <v>436</v>
      </c>
      <c r="G34" s="175">
        <f t="shared" si="1"/>
        <v>0</v>
      </c>
      <c r="H34" s="137"/>
      <c r="I34" s="181"/>
      <c r="J34" s="244"/>
      <c r="K34" s="115"/>
      <c r="L34" s="165"/>
      <c r="M34" s="165"/>
      <c r="N34" s="165"/>
    </row>
    <row r="35" spans="3:14" ht="29.25" customHeight="1">
      <c r="C35" s="111"/>
      <c r="D35" s="112"/>
      <c r="E35" s="185" t="s">
        <v>121</v>
      </c>
      <c r="F35" s="221" t="s">
        <v>437</v>
      </c>
      <c r="G35" s="175">
        <f t="shared" si="1"/>
        <v>0</v>
      </c>
      <c r="H35" s="137"/>
      <c r="I35" s="181"/>
      <c r="J35" s="244"/>
      <c r="K35" s="115"/>
      <c r="L35" s="165"/>
      <c r="M35" s="165"/>
      <c r="N35" s="165"/>
    </row>
    <row r="36" spans="3:11" ht="29.25" customHeight="1">
      <c r="C36" s="111"/>
      <c r="D36" s="112"/>
      <c r="E36" s="184" t="s">
        <v>122</v>
      </c>
      <c r="F36" s="221" t="s">
        <v>438</v>
      </c>
      <c r="G36" s="175">
        <f t="shared" si="1"/>
        <v>0</v>
      </c>
      <c r="H36" s="137"/>
      <c r="I36" s="181"/>
      <c r="J36" s="244"/>
      <c r="K36" s="115"/>
    </row>
    <row r="37" spans="3:11" ht="29.25" customHeight="1">
      <c r="C37" s="111"/>
      <c r="D37" s="112"/>
      <c r="E37" s="185" t="s">
        <v>123</v>
      </c>
      <c r="F37" s="221" t="s">
        <v>439</v>
      </c>
      <c r="G37" s="175">
        <f t="shared" si="1"/>
        <v>0</v>
      </c>
      <c r="H37" s="137"/>
      <c r="I37" s="181"/>
      <c r="J37" s="244"/>
      <c r="K37" s="115"/>
    </row>
    <row r="38" spans="3:11" ht="29.25" customHeight="1">
      <c r="C38" s="111"/>
      <c r="D38" s="112"/>
      <c r="E38" s="184" t="s">
        <v>124</v>
      </c>
      <c r="F38" s="221" t="s">
        <v>440</v>
      </c>
      <c r="G38" s="175">
        <f t="shared" si="1"/>
        <v>0</v>
      </c>
      <c r="H38" s="137"/>
      <c r="I38" s="181"/>
      <c r="J38" s="244"/>
      <c r="K38" s="115"/>
    </row>
    <row r="39" spans="3:11" ht="29.25" customHeight="1">
      <c r="C39" s="111"/>
      <c r="D39" s="112"/>
      <c r="E39" s="185" t="s">
        <v>125</v>
      </c>
      <c r="F39" s="222" t="s">
        <v>289</v>
      </c>
      <c r="G39" s="175">
        <f>G40+G42+G43+G47+G48</f>
        <v>0</v>
      </c>
      <c r="H39" s="137"/>
      <c r="I39" s="181"/>
      <c r="J39" s="244"/>
      <c r="K39" s="115"/>
    </row>
    <row r="40" spans="3:11" ht="29.25" customHeight="1">
      <c r="C40" s="111"/>
      <c r="D40" s="112"/>
      <c r="E40" s="186" t="s">
        <v>290</v>
      </c>
      <c r="F40" s="220" t="s">
        <v>441</v>
      </c>
      <c r="G40" s="175">
        <f>SUM(J40:J40)</f>
        <v>0</v>
      </c>
      <c r="H40" s="137"/>
      <c r="I40" s="181"/>
      <c r="J40" s="244"/>
      <c r="K40" s="115"/>
    </row>
    <row r="41" spans="3:11" ht="29.25" customHeight="1">
      <c r="C41" s="111"/>
      <c r="D41" s="112"/>
      <c r="E41" s="186" t="s">
        <v>291</v>
      </c>
      <c r="F41" s="220" t="s">
        <v>442</v>
      </c>
      <c r="G41" s="175">
        <f>SUM(J41:J41)</f>
        <v>0</v>
      </c>
      <c r="H41" s="137"/>
      <c r="I41" s="181"/>
      <c r="J41" s="244"/>
      <c r="K41" s="115"/>
    </row>
    <row r="42" spans="3:11" ht="29.25" customHeight="1">
      <c r="C42" s="111"/>
      <c r="D42" s="112"/>
      <c r="E42" s="186" t="s">
        <v>292</v>
      </c>
      <c r="F42" s="220" t="s">
        <v>443</v>
      </c>
      <c r="G42" s="175">
        <f>SUM(J42:J42)</f>
        <v>0</v>
      </c>
      <c r="H42" s="137"/>
      <c r="I42" s="181"/>
      <c r="J42" s="244"/>
      <c r="K42" s="115"/>
    </row>
    <row r="43" spans="3:11" ht="29.25" customHeight="1">
      <c r="C43" s="111"/>
      <c r="D43" s="112"/>
      <c r="E43" s="186" t="s">
        <v>126</v>
      </c>
      <c r="F43" s="222" t="s">
        <v>444</v>
      </c>
      <c r="G43" s="175">
        <f>SUM(G44:G46)</f>
        <v>0</v>
      </c>
      <c r="H43" s="137"/>
      <c r="I43" s="181"/>
      <c r="J43" s="244"/>
      <c r="K43" s="115"/>
    </row>
    <row r="44" spans="3:11" ht="29.25" customHeight="1">
      <c r="C44" s="111"/>
      <c r="D44" s="112"/>
      <c r="E44" s="186" t="s">
        <v>293</v>
      </c>
      <c r="F44" s="220" t="s">
        <v>294</v>
      </c>
      <c r="G44" s="175">
        <f aca="true" t="shared" si="2" ref="G44:G52">SUM(J44:J44)</f>
        <v>0</v>
      </c>
      <c r="H44" s="137"/>
      <c r="I44" s="181"/>
      <c r="J44" s="244"/>
      <c r="K44" s="115"/>
    </row>
    <row r="45" spans="3:11" ht="29.25" customHeight="1">
      <c r="C45" s="111"/>
      <c r="D45" s="112"/>
      <c r="E45" s="186" t="s">
        <v>295</v>
      </c>
      <c r="F45" s="220" t="s">
        <v>445</v>
      </c>
      <c r="G45" s="175">
        <f t="shared" si="2"/>
        <v>0</v>
      </c>
      <c r="H45" s="137"/>
      <c r="I45" s="181"/>
      <c r="J45" s="244"/>
      <c r="K45" s="115"/>
    </row>
    <row r="46" spans="3:11" ht="29.25" customHeight="1">
      <c r="C46" s="111"/>
      <c r="D46" s="112"/>
      <c r="E46" s="186" t="s">
        <v>296</v>
      </c>
      <c r="F46" s="220" t="s">
        <v>446</v>
      </c>
      <c r="G46" s="175">
        <f t="shared" si="2"/>
        <v>0</v>
      </c>
      <c r="H46" s="137"/>
      <c r="I46" s="181"/>
      <c r="J46" s="244"/>
      <c r="K46" s="115"/>
    </row>
    <row r="47" spans="3:11" ht="29.25" customHeight="1">
      <c r="C47" s="111"/>
      <c r="D47" s="112"/>
      <c r="E47" s="186" t="s">
        <v>127</v>
      </c>
      <c r="F47" s="223" t="s">
        <v>447</v>
      </c>
      <c r="G47" s="175">
        <f t="shared" si="2"/>
        <v>0</v>
      </c>
      <c r="H47" s="137"/>
      <c r="I47" s="181"/>
      <c r="J47" s="244"/>
      <c r="K47" s="115"/>
    </row>
    <row r="48" spans="3:11" ht="29.25" customHeight="1">
      <c r="C48" s="111"/>
      <c r="D48" s="112"/>
      <c r="E48" s="186" t="s">
        <v>231</v>
      </c>
      <c r="F48" s="223" t="s">
        <v>448</v>
      </c>
      <c r="G48" s="175">
        <f t="shared" si="2"/>
        <v>0</v>
      </c>
      <c r="H48" s="137"/>
      <c r="I48" s="181"/>
      <c r="J48" s="244"/>
      <c r="K48" s="115"/>
    </row>
    <row r="49" spans="3:11" ht="29.25" customHeight="1">
      <c r="C49" s="111"/>
      <c r="D49" s="112"/>
      <c r="E49" s="186" t="s">
        <v>323</v>
      </c>
      <c r="F49" s="223" t="s">
        <v>449</v>
      </c>
      <c r="G49" s="175">
        <f t="shared" si="2"/>
        <v>0</v>
      </c>
      <c r="H49" s="137"/>
      <c r="I49" s="181"/>
      <c r="J49" s="244"/>
      <c r="K49" s="115"/>
    </row>
    <row r="50" spans="3:11" ht="29.25" customHeight="1">
      <c r="C50" s="111"/>
      <c r="D50" s="112"/>
      <c r="E50" s="186" t="s">
        <v>324</v>
      </c>
      <c r="F50" s="223" t="s">
        <v>450</v>
      </c>
      <c r="G50" s="175">
        <f t="shared" si="2"/>
        <v>0</v>
      </c>
      <c r="H50" s="137"/>
      <c r="I50" s="181"/>
      <c r="J50" s="244"/>
      <c r="K50" s="115"/>
    </row>
    <row r="51" spans="3:11" ht="29.25" customHeight="1">
      <c r="C51" s="111"/>
      <c r="D51" s="112"/>
      <c r="E51" s="186" t="s">
        <v>297</v>
      </c>
      <c r="F51" s="223" t="s">
        <v>451</v>
      </c>
      <c r="G51" s="175">
        <f t="shared" si="2"/>
        <v>0</v>
      </c>
      <c r="H51" s="137"/>
      <c r="I51" s="181"/>
      <c r="J51" s="244"/>
      <c r="K51" s="115"/>
    </row>
    <row r="52" spans="3:11" ht="29.25" customHeight="1" thickBot="1">
      <c r="C52" s="111"/>
      <c r="D52" s="112"/>
      <c r="E52" s="187" t="s">
        <v>298</v>
      </c>
      <c r="F52" s="224" t="s">
        <v>452</v>
      </c>
      <c r="G52" s="182">
        <f t="shared" si="2"/>
        <v>0</v>
      </c>
      <c r="H52" s="142"/>
      <c r="I52" s="181"/>
      <c r="J52" s="244"/>
      <c r="K52" s="115"/>
    </row>
    <row r="53" spans="3:11" ht="11.25">
      <c r="C53" s="111"/>
      <c r="D53" s="119"/>
      <c r="E53" s="120"/>
      <c r="F53" s="121"/>
      <c r="G53" s="122"/>
      <c r="H53" s="122"/>
      <c r="I53" s="188"/>
      <c r="J53" s="122"/>
      <c r="K53" s="123"/>
    </row>
    <row r="54" spans="3:10" ht="11.25">
      <c r="C54" s="111"/>
      <c r="D54" s="111"/>
      <c r="E54" s="111"/>
      <c r="F54" s="124"/>
      <c r="G54" s="125"/>
      <c r="H54" s="125"/>
      <c r="I54" s="125"/>
      <c r="J54" s="125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J20:J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 G20:I52">
      <formula1>-99999999999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K14" location="'ТС инвестиции'!A1" display="Добав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Admin</cp:lastModifiedBy>
  <cp:lastPrinted>2009-12-25T14:33:31Z</cp:lastPrinted>
  <dcterms:created xsi:type="dcterms:W3CDTF">2007-06-09T08:43:05Z</dcterms:created>
  <dcterms:modified xsi:type="dcterms:W3CDTF">2014-02-13T12:04:36Z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